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ssystemag187-my.sharepoint.com/personal/l_buskotte_azs_de/Documents/Desktop/Zeiterfassungs Excel/"/>
    </mc:Choice>
  </mc:AlternateContent>
  <xr:revisionPtr revIDLastSave="89" documentId="14_{B9A2410E-441D-4359-AF46-D684C20821EA}" xr6:coauthVersionLast="47" xr6:coauthVersionMax="47" xr10:uidLastSave="{7747111B-8981-4310-BC54-13E831BCE1C5}"/>
  <bookViews>
    <workbookView xWindow="-108" yWindow="-108" windowWidth="23256" windowHeight="12456" activeTab="1" xr2:uid="{00000000-000D-0000-FFFF-FFFF00000000}"/>
  </bookViews>
  <sheets>
    <sheet name="Stammdaten" sheetId="1" r:id="rId1"/>
    <sheet name="Januar" sheetId="2" r:id="rId2"/>
    <sheet name="Februar" sheetId="30" r:id="rId3"/>
    <sheet name="März" sheetId="31" r:id="rId4"/>
    <sheet name="April" sheetId="32" r:id="rId5"/>
    <sheet name="Mai" sheetId="33" r:id="rId6"/>
    <sheet name="Juni" sheetId="34" r:id="rId7"/>
    <sheet name="Juli" sheetId="35" r:id="rId8"/>
    <sheet name="August" sheetId="36" r:id="rId9"/>
    <sheet name="September" sheetId="37" r:id="rId10"/>
    <sheet name="Oktober" sheetId="38" r:id="rId11"/>
    <sheet name="November" sheetId="39" r:id="rId12"/>
    <sheet name="Dezember" sheetId="40" r:id="rId13"/>
    <sheet name="Arbeitszeitkonto" sheetId="17" r:id="rId14"/>
    <sheet name="Feiertage" sheetId="5" r:id="rId15"/>
    <sheet name="Industrieminute" sheetId="4" r:id="rId16"/>
    <sheet name="Hilfstabelle" sheetId="3" r:id="rId17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0" l="1"/>
  <c r="D37" i="40" a="1"/>
  <c r="D37" i="40" s="1"/>
  <c r="K36" i="40"/>
  <c r="D36" i="40" a="1"/>
  <c r="D36" i="40" s="1"/>
  <c r="K35" i="40"/>
  <c r="D35" i="40" a="1"/>
  <c r="D35" i="40" s="1"/>
  <c r="K34" i="40"/>
  <c r="D34" i="40" a="1"/>
  <c r="D34" i="40" s="1"/>
  <c r="K33" i="40"/>
  <c r="D33" i="40" a="1"/>
  <c r="D33" i="40" s="1"/>
  <c r="K32" i="40"/>
  <c r="D32" i="40" a="1"/>
  <c r="D32" i="40" s="1"/>
  <c r="K31" i="40"/>
  <c r="D31" i="40" a="1"/>
  <c r="D31" i="40" s="1"/>
  <c r="K30" i="40"/>
  <c r="D30" i="40" a="1"/>
  <c r="D30" i="40" s="1"/>
  <c r="K29" i="40"/>
  <c r="D29" i="40" a="1"/>
  <c r="D29" i="40" s="1"/>
  <c r="K28" i="40"/>
  <c r="D28" i="40" a="1"/>
  <c r="D28" i="40" s="1"/>
  <c r="K27" i="40"/>
  <c r="D27" i="40" a="1"/>
  <c r="D27" i="40" s="1"/>
  <c r="K26" i="40"/>
  <c r="D26" i="40" a="1"/>
  <c r="D26" i="40" s="1"/>
  <c r="K25" i="40"/>
  <c r="D25" i="40" a="1"/>
  <c r="D25" i="40" s="1"/>
  <c r="K24" i="40"/>
  <c r="D24" i="40" a="1"/>
  <c r="D24" i="40" s="1"/>
  <c r="K23" i="40"/>
  <c r="D23" i="40" a="1"/>
  <c r="D23" i="40" s="1"/>
  <c r="K22" i="40"/>
  <c r="D22" i="40" a="1"/>
  <c r="D22" i="40" s="1"/>
  <c r="K21" i="40"/>
  <c r="D21" i="40" a="1"/>
  <c r="D21" i="40" s="1"/>
  <c r="K20" i="40"/>
  <c r="D20" i="40" a="1"/>
  <c r="D20" i="40" s="1"/>
  <c r="K19" i="40"/>
  <c r="D19" i="40" a="1"/>
  <c r="D19" i="40" s="1"/>
  <c r="K18" i="40"/>
  <c r="D18" i="40" a="1"/>
  <c r="D18" i="40" s="1"/>
  <c r="K17" i="40"/>
  <c r="D17" i="40" a="1"/>
  <c r="D17" i="40" s="1"/>
  <c r="K16" i="40"/>
  <c r="D16" i="40" a="1"/>
  <c r="D16" i="40" s="1"/>
  <c r="K15" i="40"/>
  <c r="D15" i="40" a="1"/>
  <c r="D15" i="40" s="1"/>
  <c r="K14" i="40"/>
  <c r="D14" i="40" a="1"/>
  <c r="D14" i="40" s="1"/>
  <c r="K13" i="40"/>
  <c r="D13" i="40" a="1"/>
  <c r="D13" i="40" s="1"/>
  <c r="K12" i="40"/>
  <c r="D12" i="40" a="1"/>
  <c r="D12" i="40" s="1"/>
  <c r="K11" i="40"/>
  <c r="D11" i="40" a="1"/>
  <c r="D11" i="40" s="1"/>
  <c r="K10" i="40"/>
  <c r="D10" i="40" a="1"/>
  <c r="D10" i="40" s="1"/>
  <c r="K9" i="40"/>
  <c r="D9" i="40" a="1"/>
  <c r="D9" i="40" s="1"/>
  <c r="K8" i="40"/>
  <c r="D8" i="40" a="1"/>
  <c r="D8" i="40" s="1"/>
  <c r="K7" i="40"/>
  <c r="D7" i="40" a="1"/>
  <c r="D7" i="40" s="1"/>
  <c r="A7" i="40" a="1"/>
  <c r="C4" i="40"/>
  <c r="L3" i="40"/>
  <c r="C3" i="40"/>
  <c r="C2" i="40"/>
  <c r="C1" i="40"/>
  <c r="K37" i="39"/>
  <c r="D37" i="39" a="1"/>
  <c r="D37" i="39" s="1"/>
  <c r="K36" i="39"/>
  <c r="D36" i="39" a="1"/>
  <c r="D36" i="39" s="1"/>
  <c r="K35" i="39"/>
  <c r="D35" i="39" a="1"/>
  <c r="D35" i="39" s="1"/>
  <c r="K34" i="39"/>
  <c r="D34" i="39" a="1"/>
  <c r="D34" i="39" s="1"/>
  <c r="K33" i="39"/>
  <c r="D33" i="39" a="1"/>
  <c r="D33" i="39" s="1"/>
  <c r="K32" i="39"/>
  <c r="D32" i="39" a="1"/>
  <c r="D32" i="39" s="1"/>
  <c r="K31" i="39"/>
  <c r="D31" i="39" a="1"/>
  <c r="D31" i="39" s="1"/>
  <c r="K30" i="39"/>
  <c r="D30" i="39" a="1"/>
  <c r="D30" i="39" s="1"/>
  <c r="K29" i="39"/>
  <c r="D29" i="39" a="1"/>
  <c r="D29" i="39" s="1"/>
  <c r="K28" i="39"/>
  <c r="D28" i="39" a="1"/>
  <c r="D28" i="39" s="1"/>
  <c r="K27" i="39"/>
  <c r="D27" i="39" a="1"/>
  <c r="D27" i="39" s="1"/>
  <c r="K26" i="39"/>
  <c r="D26" i="39" a="1"/>
  <c r="D26" i="39" s="1"/>
  <c r="K25" i="39"/>
  <c r="D25" i="39" a="1"/>
  <c r="D25" i="39" s="1"/>
  <c r="K24" i="39"/>
  <c r="D24" i="39" a="1"/>
  <c r="D24" i="39" s="1"/>
  <c r="K23" i="39"/>
  <c r="D23" i="39" a="1"/>
  <c r="D23" i="39" s="1"/>
  <c r="K22" i="39"/>
  <c r="D22" i="39" a="1"/>
  <c r="D22" i="39" s="1"/>
  <c r="K21" i="39"/>
  <c r="D21" i="39" a="1"/>
  <c r="D21" i="39" s="1"/>
  <c r="K20" i="39"/>
  <c r="D20" i="39" a="1"/>
  <c r="D20" i="39" s="1"/>
  <c r="K19" i="39"/>
  <c r="D19" i="39" a="1"/>
  <c r="D19" i="39" s="1"/>
  <c r="K18" i="39"/>
  <c r="D18" i="39" a="1"/>
  <c r="D18" i="39" s="1"/>
  <c r="K17" i="39"/>
  <c r="D17" i="39" a="1"/>
  <c r="D17" i="39" s="1"/>
  <c r="K16" i="39"/>
  <c r="D16" i="39" a="1"/>
  <c r="D16" i="39" s="1"/>
  <c r="K15" i="39"/>
  <c r="D15" i="39" a="1"/>
  <c r="D15" i="39" s="1"/>
  <c r="K14" i="39"/>
  <c r="D14" i="39" a="1"/>
  <c r="D14" i="39" s="1"/>
  <c r="K13" i="39"/>
  <c r="D13" i="39" a="1"/>
  <c r="D13" i="39" s="1"/>
  <c r="K12" i="39"/>
  <c r="D12" i="39" a="1"/>
  <c r="D12" i="39" s="1"/>
  <c r="K11" i="39"/>
  <c r="D11" i="39" a="1"/>
  <c r="D11" i="39" s="1"/>
  <c r="K10" i="39"/>
  <c r="D10" i="39" a="1"/>
  <c r="D10" i="39" s="1"/>
  <c r="K9" i="39"/>
  <c r="D9" i="39" a="1"/>
  <c r="D9" i="39" s="1"/>
  <c r="K8" i="39"/>
  <c r="D8" i="39" a="1"/>
  <c r="D8" i="39" s="1"/>
  <c r="K7" i="39"/>
  <c r="D7" i="39" a="1"/>
  <c r="D7" i="39" s="1"/>
  <c r="C4" i="39"/>
  <c r="L3" i="39"/>
  <c r="A7" i="39" s="1" a="1"/>
  <c r="C3" i="39"/>
  <c r="C2" i="39"/>
  <c r="C1" i="39"/>
  <c r="K37" i="38"/>
  <c r="D37" i="38" a="1"/>
  <c r="D37" i="38" s="1"/>
  <c r="K36" i="38"/>
  <c r="D36" i="38" a="1"/>
  <c r="D36" i="38" s="1"/>
  <c r="K35" i="38"/>
  <c r="D35" i="38" a="1"/>
  <c r="D35" i="38" s="1"/>
  <c r="K34" i="38"/>
  <c r="D34" i="38" a="1"/>
  <c r="D34" i="38" s="1"/>
  <c r="K33" i="38"/>
  <c r="D33" i="38" a="1"/>
  <c r="D33" i="38" s="1"/>
  <c r="K32" i="38"/>
  <c r="D32" i="38" a="1"/>
  <c r="D32" i="38" s="1"/>
  <c r="K31" i="38"/>
  <c r="D31" i="38" a="1"/>
  <c r="D31" i="38" s="1"/>
  <c r="K30" i="38"/>
  <c r="D30" i="38" a="1"/>
  <c r="D30" i="38" s="1"/>
  <c r="K29" i="38"/>
  <c r="D29" i="38" a="1"/>
  <c r="D29" i="38" s="1"/>
  <c r="K28" i="38"/>
  <c r="D28" i="38" a="1"/>
  <c r="D28" i="38" s="1"/>
  <c r="K27" i="38"/>
  <c r="D27" i="38" a="1"/>
  <c r="D27" i="38" s="1"/>
  <c r="K26" i="38"/>
  <c r="D26" i="38" a="1"/>
  <c r="D26" i="38" s="1"/>
  <c r="K25" i="38"/>
  <c r="D25" i="38" a="1"/>
  <c r="D25" i="38" s="1"/>
  <c r="K24" i="38"/>
  <c r="D24" i="38" a="1"/>
  <c r="D24" i="38" s="1"/>
  <c r="K23" i="38"/>
  <c r="D23" i="38" a="1"/>
  <c r="D23" i="38" s="1"/>
  <c r="K22" i="38"/>
  <c r="D22" i="38" a="1"/>
  <c r="D22" i="38" s="1"/>
  <c r="K21" i="38"/>
  <c r="D21" i="38" a="1"/>
  <c r="D21" i="38" s="1"/>
  <c r="K20" i="38"/>
  <c r="D20" i="38" a="1"/>
  <c r="D20" i="38" s="1"/>
  <c r="K19" i="38"/>
  <c r="D19" i="38" a="1"/>
  <c r="D19" i="38" s="1"/>
  <c r="K18" i="38"/>
  <c r="D18" i="38" a="1"/>
  <c r="D18" i="38" s="1"/>
  <c r="K17" i="38"/>
  <c r="D17" i="38" a="1"/>
  <c r="D17" i="38" s="1"/>
  <c r="K16" i="38"/>
  <c r="D16" i="38" a="1"/>
  <c r="D16" i="38" s="1"/>
  <c r="K15" i="38"/>
  <c r="D15" i="38" a="1"/>
  <c r="D15" i="38" s="1"/>
  <c r="K14" i="38"/>
  <c r="D14" i="38" a="1"/>
  <c r="D14" i="38" s="1"/>
  <c r="K13" i="38"/>
  <c r="D13" i="38" a="1"/>
  <c r="D13" i="38" s="1"/>
  <c r="K12" i="38"/>
  <c r="D12" i="38" a="1"/>
  <c r="D12" i="38" s="1"/>
  <c r="K11" i="38"/>
  <c r="D11" i="38" a="1"/>
  <c r="D11" i="38" s="1"/>
  <c r="K10" i="38"/>
  <c r="D10" i="38" a="1"/>
  <c r="D10" i="38" s="1"/>
  <c r="K9" i="38"/>
  <c r="D9" i="38" a="1"/>
  <c r="D9" i="38" s="1"/>
  <c r="K8" i="38"/>
  <c r="D8" i="38" a="1"/>
  <c r="D8" i="38" s="1"/>
  <c r="K7" i="38"/>
  <c r="D7" i="38" a="1"/>
  <c r="D7" i="38" s="1"/>
  <c r="C4" i="38"/>
  <c r="L3" i="38"/>
  <c r="A7" i="38" s="1" a="1"/>
  <c r="C3" i="38"/>
  <c r="C2" i="38"/>
  <c r="C1" i="38"/>
  <c r="K37" i="37"/>
  <c r="D37" i="37" a="1"/>
  <c r="D37" i="37" s="1"/>
  <c r="K36" i="37"/>
  <c r="D36" i="37" a="1"/>
  <c r="D36" i="37" s="1"/>
  <c r="K35" i="37"/>
  <c r="D35" i="37" a="1"/>
  <c r="D35" i="37" s="1"/>
  <c r="K34" i="37"/>
  <c r="D34" i="37" a="1"/>
  <c r="D34" i="37" s="1"/>
  <c r="K33" i="37"/>
  <c r="D33" i="37" a="1"/>
  <c r="D33" i="37" s="1"/>
  <c r="K32" i="37"/>
  <c r="D32" i="37" a="1"/>
  <c r="D32" i="37" s="1"/>
  <c r="K31" i="37"/>
  <c r="D31" i="37" a="1"/>
  <c r="D31" i="37" s="1"/>
  <c r="K30" i="37"/>
  <c r="D30" i="37" a="1"/>
  <c r="D30" i="37" s="1"/>
  <c r="K29" i="37"/>
  <c r="D29" i="37" a="1"/>
  <c r="D29" i="37" s="1"/>
  <c r="K28" i="37"/>
  <c r="D28" i="37" a="1"/>
  <c r="D28" i="37" s="1"/>
  <c r="K27" i="37"/>
  <c r="D27" i="37" a="1"/>
  <c r="D27" i="37" s="1"/>
  <c r="K26" i="37"/>
  <c r="D26" i="37" a="1"/>
  <c r="D26" i="37" s="1"/>
  <c r="K25" i="37"/>
  <c r="D25" i="37" a="1"/>
  <c r="D25" i="37" s="1"/>
  <c r="K24" i="37"/>
  <c r="D24" i="37" a="1"/>
  <c r="D24" i="37" s="1"/>
  <c r="K23" i="37"/>
  <c r="D23" i="37" a="1"/>
  <c r="D23" i="37" s="1"/>
  <c r="K22" i="37"/>
  <c r="D22" i="37" a="1"/>
  <c r="D22" i="37" s="1"/>
  <c r="K21" i="37"/>
  <c r="D21" i="37" a="1"/>
  <c r="D21" i="37" s="1"/>
  <c r="K20" i="37"/>
  <c r="D20" i="37" a="1"/>
  <c r="D20" i="37" s="1"/>
  <c r="K19" i="37"/>
  <c r="D19" i="37" a="1"/>
  <c r="D19" i="37" s="1"/>
  <c r="K18" i="37"/>
  <c r="D18" i="37" a="1"/>
  <c r="D18" i="37" s="1"/>
  <c r="K17" i="37"/>
  <c r="D17" i="37" a="1"/>
  <c r="D17" i="37" s="1"/>
  <c r="K16" i="37"/>
  <c r="D16" i="37" a="1"/>
  <c r="D16" i="37" s="1"/>
  <c r="K15" i="37"/>
  <c r="D15" i="37" a="1"/>
  <c r="D15" i="37" s="1"/>
  <c r="K14" i="37"/>
  <c r="D14" i="37" a="1"/>
  <c r="D14" i="37" s="1"/>
  <c r="K13" i="37"/>
  <c r="D13" i="37" a="1"/>
  <c r="D13" i="37" s="1"/>
  <c r="K12" i="37"/>
  <c r="D12" i="37" a="1"/>
  <c r="D12" i="37" s="1"/>
  <c r="K11" i="37"/>
  <c r="D11" i="37" a="1"/>
  <c r="D11" i="37" s="1"/>
  <c r="K10" i="37"/>
  <c r="D10" i="37" a="1"/>
  <c r="D10" i="37" s="1"/>
  <c r="K9" i="37"/>
  <c r="D9" i="37" a="1"/>
  <c r="D9" i="37" s="1"/>
  <c r="K8" i="37"/>
  <c r="D8" i="37" a="1"/>
  <c r="D8" i="37" s="1"/>
  <c r="K7" i="37"/>
  <c r="D7" i="37" a="1"/>
  <c r="D7" i="37" s="1"/>
  <c r="C4" i="37"/>
  <c r="L3" i="37"/>
  <c r="A7" i="37" s="1" a="1"/>
  <c r="C3" i="37"/>
  <c r="C2" i="37"/>
  <c r="C1" i="37"/>
  <c r="K37" i="36"/>
  <c r="D37" i="36" a="1"/>
  <c r="D37" i="36" s="1"/>
  <c r="K36" i="36"/>
  <c r="D36" i="36" a="1"/>
  <c r="D36" i="36" s="1"/>
  <c r="K35" i="36"/>
  <c r="D35" i="36" a="1"/>
  <c r="D35" i="36" s="1"/>
  <c r="K34" i="36"/>
  <c r="D34" i="36" a="1"/>
  <c r="D34" i="36" s="1"/>
  <c r="K33" i="36"/>
  <c r="D33" i="36" a="1"/>
  <c r="D33" i="36" s="1"/>
  <c r="K32" i="36"/>
  <c r="D32" i="36" a="1"/>
  <c r="D32" i="36" s="1"/>
  <c r="K31" i="36"/>
  <c r="D31" i="36" a="1"/>
  <c r="D31" i="36" s="1"/>
  <c r="K30" i="36"/>
  <c r="D30" i="36" a="1"/>
  <c r="D30" i="36" s="1"/>
  <c r="K29" i="36"/>
  <c r="D29" i="36" a="1"/>
  <c r="D29" i="36" s="1"/>
  <c r="K28" i="36"/>
  <c r="D28" i="36" a="1"/>
  <c r="D28" i="36" s="1"/>
  <c r="K27" i="36"/>
  <c r="D27" i="36" a="1"/>
  <c r="D27" i="36" s="1"/>
  <c r="K26" i="36"/>
  <c r="D26" i="36" a="1"/>
  <c r="D26" i="36" s="1"/>
  <c r="K25" i="36"/>
  <c r="D25" i="36" a="1"/>
  <c r="D25" i="36" s="1"/>
  <c r="K24" i="36"/>
  <c r="D24" i="36" a="1"/>
  <c r="D24" i="36" s="1"/>
  <c r="K23" i="36"/>
  <c r="D23" i="36" a="1"/>
  <c r="D23" i="36" s="1"/>
  <c r="K22" i="36"/>
  <c r="D22" i="36" a="1"/>
  <c r="D22" i="36" s="1"/>
  <c r="K21" i="36"/>
  <c r="D21" i="36" a="1"/>
  <c r="D21" i="36" s="1"/>
  <c r="K20" i="36"/>
  <c r="D20" i="36" a="1"/>
  <c r="D20" i="36" s="1"/>
  <c r="K19" i="36"/>
  <c r="D19" i="36" a="1"/>
  <c r="D19" i="36" s="1"/>
  <c r="K18" i="36"/>
  <c r="D18" i="36" a="1"/>
  <c r="D18" i="36" s="1"/>
  <c r="K17" i="36"/>
  <c r="D17" i="36" a="1"/>
  <c r="D17" i="36" s="1"/>
  <c r="K16" i="36"/>
  <c r="D16" i="36" a="1"/>
  <c r="D16" i="36" s="1"/>
  <c r="K15" i="36"/>
  <c r="D15" i="36" a="1"/>
  <c r="D15" i="36" s="1"/>
  <c r="K14" i="36"/>
  <c r="D14" i="36" a="1"/>
  <c r="D14" i="36" s="1"/>
  <c r="K13" i="36"/>
  <c r="D13" i="36" a="1"/>
  <c r="D13" i="36" s="1"/>
  <c r="K12" i="36"/>
  <c r="D12" i="36" a="1"/>
  <c r="D12" i="36" s="1"/>
  <c r="K11" i="36"/>
  <c r="D11" i="36" a="1"/>
  <c r="D11" i="36" s="1"/>
  <c r="K10" i="36"/>
  <c r="D10" i="36" a="1"/>
  <c r="D10" i="36" s="1"/>
  <c r="K9" i="36"/>
  <c r="D9" i="36" a="1"/>
  <c r="D9" i="36" s="1"/>
  <c r="K8" i="36"/>
  <c r="D8" i="36" a="1"/>
  <c r="D8" i="36" s="1"/>
  <c r="K7" i="36"/>
  <c r="D7" i="36" a="1"/>
  <c r="D7" i="36" s="1"/>
  <c r="C4" i="36"/>
  <c r="L3" i="36"/>
  <c r="A7" i="36" s="1" a="1"/>
  <c r="C3" i="36"/>
  <c r="C2" i="36"/>
  <c r="C1" i="36"/>
  <c r="K37" i="35"/>
  <c r="D37" i="35" a="1"/>
  <c r="D37" i="35" s="1"/>
  <c r="K36" i="35"/>
  <c r="D36" i="35" a="1"/>
  <c r="D36" i="35" s="1"/>
  <c r="K35" i="35"/>
  <c r="D35" i="35" a="1"/>
  <c r="D35" i="35" s="1"/>
  <c r="K34" i="35"/>
  <c r="D34" i="35" a="1"/>
  <c r="D34" i="35" s="1"/>
  <c r="K33" i="35"/>
  <c r="D33" i="35" a="1"/>
  <c r="D33" i="35" s="1"/>
  <c r="K32" i="35"/>
  <c r="D32" i="35" a="1"/>
  <c r="D32" i="35" s="1"/>
  <c r="K31" i="35"/>
  <c r="D31" i="35" a="1"/>
  <c r="D31" i="35" s="1"/>
  <c r="K30" i="35"/>
  <c r="D30" i="35" a="1"/>
  <c r="D30" i="35" s="1"/>
  <c r="K29" i="35"/>
  <c r="D29" i="35" a="1"/>
  <c r="D29" i="35" s="1"/>
  <c r="K28" i="35"/>
  <c r="D28" i="35" a="1"/>
  <c r="D28" i="35" s="1"/>
  <c r="K27" i="35"/>
  <c r="D27" i="35" a="1"/>
  <c r="D27" i="35" s="1"/>
  <c r="K26" i="35"/>
  <c r="D26" i="35" a="1"/>
  <c r="D26" i="35" s="1"/>
  <c r="K25" i="35"/>
  <c r="D25" i="35" a="1"/>
  <c r="D25" i="35" s="1"/>
  <c r="K24" i="35"/>
  <c r="D24" i="35" a="1"/>
  <c r="D24" i="35" s="1"/>
  <c r="K23" i="35"/>
  <c r="D23" i="35" a="1"/>
  <c r="D23" i="35" s="1"/>
  <c r="K22" i="35"/>
  <c r="D22" i="35" a="1"/>
  <c r="D22" i="35" s="1"/>
  <c r="K21" i="35"/>
  <c r="D21" i="35" a="1"/>
  <c r="D21" i="35" s="1"/>
  <c r="K20" i="35"/>
  <c r="D20" i="35" a="1"/>
  <c r="D20" i="35" s="1"/>
  <c r="K19" i="35"/>
  <c r="D19" i="35" a="1"/>
  <c r="D19" i="35" s="1"/>
  <c r="K18" i="35"/>
  <c r="D18" i="35" a="1"/>
  <c r="D18" i="35" s="1"/>
  <c r="K17" i="35"/>
  <c r="D17" i="35" a="1"/>
  <c r="D17" i="35" s="1"/>
  <c r="K16" i="35"/>
  <c r="D16" i="35" a="1"/>
  <c r="D16" i="35" s="1"/>
  <c r="K15" i="35"/>
  <c r="D15" i="35" a="1"/>
  <c r="D15" i="35" s="1"/>
  <c r="K14" i="35"/>
  <c r="D14" i="35" a="1"/>
  <c r="D14" i="35" s="1"/>
  <c r="K13" i="35"/>
  <c r="D13" i="35" a="1"/>
  <c r="D13" i="35" s="1"/>
  <c r="K12" i="35"/>
  <c r="D12" i="35" a="1"/>
  <c r="D12" i="35" s="1"/>
  <c r="K11" i="35"/>
  <c r="D11" i="35" a="1"/>
  <c r="D11" i="35" s="1"/>
  <c r="K10" i="35"/>
  <c r="D10" i="35" a="1"/>
  <c r="D10" i="35" s="1"/>
  <c r="K9" i="35"/>
  <c r="D9" i="35" a="1"/>
  <c r="D9" i="35" s="1"/>
  <c r="K8" i="35"/>
  <c r="D8" i="35" a="1"/>
  <c r="D8" i="35" s="1"/>
  <c r="K7" i="35"/>
  <c r="D7" i="35" a="1"/>
  <c r="D7" i="35" s="1"/>
  <c r="C4" i="35"/>
  <c r="L3" i="35"/>
  <c r="A7" i="35" s="1" a="1"/>
  <c r="C3" i="35"/>
  <c r="C2" i="35"/>
  <c r="C1" i="35"/>
  <c r="K37" i="34"/>
  <c r="D37" i="34" a="1"/>
  <c r="D37" i="34" s="1"/>
  <c r="K36" i="34"/>
  <c r="D36" i="34" a="1"/>
  <c r="D36" i="34" s="1"/>
  <c r="K35" i="34"/>
  <c r="D35" i="34" a="1"/>
  <c r="D35" i="34" s="1"/>
  <c r="K34" i="34"/>
  <c r="D34" i="34" a="1"/>
  <c r="D34" i="34" s="1"/>
  <c r="K33" i="34"/>
  <c r="D33" i="34" a="1"/>
  <c r="D33" i="34" s="1"/>
  <c r="K32" i="34"/>
  <c r="D32" i="34" a="1"/>
  <c r="D32" i="34" s="1"/>
  <c r="K31" i="34"/>
  <c r="D31" i="34" a="1"/>
  <c r="D31" i="34" s="1"/>
  <c r="K30" i="34"/>
  <c r="D30" i="34" a="1"/>
  <c r="D30" i="34" s="1"/>
  <c r="K29" i="34"/>
  <c r="D29" i="34" a="1"/>
  <c r="D29" i="34" s="1"/>
  <c r="K28" i="34"/>
  <c r="D28" i="34" a="1"/>
  <c r="D28" i="34" s="1"/>
  <c r="K27" i="34"/>
  <c r="D27" i="34" a="1"/>
  <c r="D27" i="34" s="1"/>
  <c r="K26" i="34"/>
  <c r="D26" i="34" a="1"/>
  <c r="D26" i="34" s="1"/>
  <c r="K25" i="34"/>
  <c r="D25" i="34" a="1"/>
  <c r="D25" i="34" s="1"/>
  <c r="K24" i="34"/>
  <c r="D24" i="34" a="1"/>
  <c r="D24" i="34" s="1"/>
  <c r="K23" i="34"/>
  <c r="D23" i="34" a="1"/>
  <c r="D23" i="34" s="1"/>
  <c r="K22" i="34"/>
  <c r="D22" i="34" a="1"/>
  <c r="D22" i="34" s="1"/>
  <c r="K21" i="34"/>
  <c r="D21" i="34" a="1"/>
  <c r="D21" i="34" s="1"/>
  <c r="K20" i="34"/>
  <c r="D20" i="34" a="1"/>
  <c r="D20" i="34" s="1"/>
  <c r="K19" i="34"/>
  <c r="D19" i="34" a="1"/>
  <c r="D19" i="34" s="1"/>
  <c r="K18" i="34"/>
  <c r="D18" i="34" a="1"/>
  <c r="D18" i="34" s="1"/>
  <c r="K17" i="34"/>
  <c r="D17" i="34" a="1"/>
  <c r="D17" i="34" s="1"/>
  <c r="K16" i="34"/>
  <c r="D16" i="34" a="1"/>
  <c r="D16" i="34" s="1"/>
  <c r="K15" i="34"/>
  <c r="D15" i="34" a="1"/>
  <c r="D15" i="34" s="1"/>
  <c r="K14" i="34"/>
  <c r="D14" i="34" a="1"/>
  <c r="D14" i="34" s="1"/>
  <c r="K13" i="34"/>
  <c r="D13" i="34" a="1"/>
  <c r="D13" i="34" s="1"/>
  <c r="K12" i="34"/>
  <c r="D12" i="34" a="1"/>
  <c r="D12" i="34" s="1"/>
  <c r="K11" i="34"/>
  <c r="D11" i="34" a="1"/>
  <c r="D11" i="34" s="1"/>
  <c r="K10" i="34"/>
  <c r="D10" i="34" a="1"/>
  <c r="D10" i="34" s="1"/>
  <c r="K9" i="34"/>
  <c r="D9" i="34" a="1"/>
  <c r="D9" i="34" s="1"/>
  <c r="K8" i="34"/>
  <c r="D8" i="34" a="1"/>
  <c r="D8" i="34" s="1"/>
  <c r="K7" i="34"/>
  <c r="D7" i="34" a="1"/>
  <c r="D7" i="34" s="1"/>
  <c r="C4" i="34"/>
  <c r="L3" i="34"/>
  <c r="A7" i="34" s="1" a="1"/>
  <c r="C3" i="34"/>
  <c r="C2" i="34"/>
  <c r="C1" i="34"/>
  <c r="K37" i="33"/>
  <c r="D37" i="33" a="1"/>
  <c r="D37" i="33" s="1"/>
  <c r="K36" i="33"/>
  <c r="D36" i="33" a="1"/>
  <c r="D36" i="33" s="1"/>
  <c r="K35" i="33"/>
  <c r="D35" i="33"/>
  <c r="D35" i="33" a="1"/>
  <c r="K34" i="33"/>
  <c r="D34" i="33" a="1"/>
  <c r="D34" i="33" s="1"/>
  <c r="K33" i="33"/>
  <c r="D33" i="33" a="1"/>
  <c r="D33" i="33" s="1"/>
  <c r="K32" i="33"/>
  <c r="D32" i="33" a="1"/>
  <c r="D32" i="33" s="1"/>
  <c r="K31" i="33"/>
  <c r="D31" i="33" a="1"/>
  <c r="D31" i="33" s="1"/>
  <c r="K30" i="33"/>
  <c r="D30" i="33" a="1"/>
  <c r="D30" i="33" s="1"/>
  <c r="K29" i="33"/>
  <c r="D29" i="33" a="1"/>
  <c r="D29" i="33" s="1"/>
  <c r="K28" i="33"/>
  <c r="D28" i="33" a="1"/>
  <c r="D28" i="33" s="1"/>
  <c r="K27" i="33"/>
  <c r="D27" i="33" a="1"/>
  <c r="D27" i="33" s="1"/>
  <c r="K26" i="33"/>
  <c r="D26" i="33" a="1"/>
  <c r="D26" i="33" s="1"/>
  <c r="K25" i="33"/>
  <c r="D25" i="33" a="1"/>
  <c r="D25" i="33" s="1"/>
  <c r="K24" i="33"/>
  <c r="D24" i="33" a="1"/>
  <c r="D24" i="33" s="1"/>
  <c r="K23" i="33"/>
  <c r="D23" i="33" a="1"/>
  <c r="D23" i="33" s="1"/>
  <c r="K22" i="33"/>
  <c r="D22" i="33" a="1"/>
  <c r="D22" i="33" s="1"/>
  <c r="K21" i="33"/>
  <c r="D21" i="33" a="1"/>
  <c r="D21" i="33" s="1"/>
  <c r="K20" i="33"/>
  <c r="D20" i="33" a="1"/>
  <c r="D20" i="33" s="1"/>
  <c r="K19" i="33"/>
  <c r="D19" i="33" a="1"/>
  <c r="D19" i="33" s="1"/>
  <c r="K18" i="33"/>
  <c r="D18" i="33" a="1"/>
  <c r="D18" i="33" s="1"/>
  <c r="K17" i="33"/>
  <c r="D17" i="33" a="1"/>
  <c r="D17" i="33" s="1"/>
  <c r="K16" i="33"/>
  <c r="D16" i="33" a="1"/>
  <c r="D16" i="33" s="1"/>
  <c r="K15" i="33"/>
  <c r="D15" i="33" a="1"/>
  <c r="D15" i="33" s="1"/>
  <c r="K14" i="33"/>
  <c r="D14" i="33" a="1"/>
  <c r="D14" i="33" s="1"/>
  <c r="K13" i="33"/>
  <c r="D13" i="33" a="1"/>
  <c r="D13" i="33" s="1"/>
  <c r="K12" i="33"/>
  <c r="D12" i="33" a="1"/>
  <c r="D12" i="33" s="1"/>
  <c r="K11" i="33"/>
  <c r="D11" i="33" a="1"/>
  <c r="D11" i="33" s="1"/>
  <c r="K10" i="33"/>
  <c r="D10" i="33" a="1"/>
  <c r="D10" i="33" s="1"/>
  <c r="K9" i="33"/>
  <c r="D9" i="33" a="1"/>
  <c r="D9" i="33" s="1"/>
  <c r="K8" i="33"/>
  <c r="D8" i="33" a="1"/>
  <c r="D8" i="33" s="1"/>
  <c r="K7" i="33"/>
  <c r="D7" i="33" a="1"/>
  <c r="D7" i="33" s="1"/>
  <c r="C4" i="33"/>
  <c r="L3" i="33"/>
  <c r="A7" i="33" s="1" a="1"/>
  <c r="C3" i="33"/>
  <c r="C2" i="33"/>
  <c r="C1" i="33"/>
  <c r="K37" i="32"/>
  <c r="D37" i="32" a="1"/>
  <c r="D37" i="32" s="1"/>
  <c r="K36" i="32"/>
  <c r="D36" i="32" a="1"/>
  <c r="D36" i="32" s="1"/>
  <c r="K35" i="32"/>
  <c r="D35" i="32" a="1"/>
  <c r="D35" i="32" s="1"/>
  <c r="K34" i="32"/>
  <c r="D34" i="32" a="1"/>
  <c r="D34" i="32" s="1"/>
  <c r="K33" i="32"/>
  <c r="D33" i="32" a="1"/>
  <c r="D33" i="32" s="1"/>
  <c r="K32" i="32"/>
  <c r="D32" i="32" a="1"/>
  <c r="D32" i="32" s="1"/>
  <c r="K31" i="32"/>
  <c r="D31" i="32" a="1"/>
  <c r="D31" i="32" s="1"/>
  <c r="K30" i="32"/>
  <c r="D30" i="32" a="1"/>
  <c r="D30" i="32" s="1"/>
  <c r="K29" i="32"/>
  <c r="D29" i="32" a="1"/>
  <c r="D29" i="32" s="1"/>
  <c r="K28" i="32"/>
  <c r="D28" i="32" a="1"/>
  <c r="D28" i="32" s="1"/>
  <c r="K27" i="32"/>
  <c r="D27" i="32" a="1"/>
  <c r="D27" i="32" s="1"/>
  <c r="K26" i="32"/>
  <c r="D26" i="32" a="1"/>
  <c r="D26" i="32" s="1"/>
  <c r="K25" i="32"/>
  <c r="D25" i="32" a="1"/>
  <c r="D25" i="32" s="1"/>
  <c r="K24" i="32"/>
  <c r="D24" i="32" a="1"/>
  <c r="D24" i="32" s="1"/>
  <c r="K23" i="32"/>
  <c r="D23" i="32" a="1"/>
  <c r="D23" i="32" s="1"/>
  <c r="K22" i="32"/>
  <c r="D22" i="32" a="1"/>
  <c r="D22" i="32" s="1"/>
  <c r="K21" i="32"/>
  <c r="D21" i="32" a="1"/>
  <c r="D21" i="32" s="1"/>
  <c r="K20" i="32"/>
  <c r="D20" i="32" a="1"/>
  <c r="D20" i="32" s="1"/>
  <c r="K19" i="32"/>
  <c r="D19" i="32" a="1"/>
  <c r="D19" i="32" s="1"/>
  <c r="K18" i="32"/>
  <c r="D18" i="32" a="1"/>
  <c r="D18" i="32" s="1"/>
  <c r="K17" i="32"/>
  <c r="D17" i="32" a="1"/>
  <c r="D17" i="32" s="1"/>
  <c r="K16" i="32"/>
  <c r="D16" i="32" a="1"/>
  <c r="D16" i="32" s="1"/>
  <c r="K15" i="32"/>
  <c r="D15" i="32" a="1"/>
  <c r="D15" i="32" s="1"/>
  <c r="K14" i="32"/>
  <c r="D14" i="32" a="1"/>
  <c r="D14" i="32" s="1"/>
  <c r="K13" i="32"/>
  <c r="D13" i="32" a="1"/>
  <c r="D13" i="32" s="1"/>
  <c r="K12" i="32"/>
  <c r="D12" i="32" a="1"/>
  <c r="D12" i="32" s="1"/>
  <c r="K11" i="32"/>
  <c r="D11" i="32" a="1"/>
  <c r="D11" i="32" s="1"/>
  <c r="K10" i="32"/>
  <c r="D10" i="32" a="1"/>
  <c r="D10" i="32" s="1"/>
  <c r="K9" i="32"/>
  <c r="D9" i="32" a="1"/>
  <c r="D9" i="32" s="1"/>
  <c r="K8" i="32"/>
  <c r="D8" i="32" a="1"/>
  <c r="D8" i="32" s="1"/>
  <c r="K7" i="32"/>
  <c r="D7" i="32" a="1"/>
  <c r="D7" i="32" s="1"/>
  <c r="C4" i="32"/>
  <c r="L3" i="32"/>
  <c r="A7" i="32" s="1" a="1"/>
  <c r="C3" i="32"/>
  <c r="C2" i="32"/>
  <c r="C1" i="32"/>
  <c r="K37" i="31"/>
  <c r="D37" i="31" a="1"/>
  <c r="D37" i="31" s="1"/>
  <c r="K36" i="31"/>
  <c r="D36" i="31" a="1"/>
  <c r="D36" i="31" s="1"/>
  <c r="K35" i="31"/>
  <c r="D35" i="31" a="1"/>
  <c r="D35" i="31" s="1"/>
  <c r="K34" i="31"/>
  <c r="D34" i="31" a="1"/>
  <c r="D34" i="31" s="1"/>
  <c r="K33" i="31"/>
  <c r="D33" i="31" a="1"/>
  <c r="D33" i="31" s="1"/>
  <c r="K32" i="31"/>
  <c r="D32" i="31" a="1"/>
  <c r="D32" i="31" s="1"/>
  <c r="K31" i="31"/>
  <c r="D31" i="31" a="1"/>
  <c r="D31" i="31" s="1"/>
  <c r="K30" i="31"/>
  <c r="D30" i="31" a="1"/>
  <c r="D30" i="31" s="1"/>
  <c r="K29" i="31"/>
  <c r="D29" i="31" a="1"/>
  <c r="D29" i="31" s="1"/>
  <c r="K28" i="31"/>
  <c r="D28" i="31" a="1"/>
  <c r="D28" i="31" s="1"/>
  <c r="K27" i="31"/>
  <c r="D27" i="31" a="1"/>
  <c r="D27" i="31" s="1"/>
  <c r="K26" i="31"/>
  <c r="D26" i="31" a="1"/>
  <c r="D26" i="31" s="1"/>
  <c r="K25" i="31"/>
  <c r="D25" i="31" a="1"/>
  <c r="D25" i="31" s="1"/>
  <c r="K24" i="31"/>
  <c r="D24" i="31" a="1"/>
  <c r="D24" i="31" s="1"/>
  <c r="K23" i="31"/>
  <c r="D23" i="31" a="1"/>
  <c r="D23" i="31" s="1"/>
  <c r="K22" i="31"/>
  <c r="D22" i="31" a="1"/>
  <c r="D22" i="31" s="1"/>
  <c r="K21" i="31"/>
  <c r="D21" i="31" a="1"/>
  <c r="D21" i="31" s="1"/>
  <c r="K20" i="31"/>
  <c r="D20" i="31" a="1"/>
  <c r="D20" i="31" s="1"/>
  <c r="K19" i="31"/>
  <c r="D19" i="31" a="1"/>
  <c r="D19" i="31" s="1"/>
  <c r="K18" i="31"/>
  <c r="D18" i="31" a="1"/>
  <c r="D18" i="31" s="1"/>
  <c r="K17" i="31"/>
  <c r="D17" i="31" a="1"/>
  <c r="D17" i="31" s="1"/>
  <c r="K16" i="31"/>
  <c r="D16" i="31" a="1"/>
  <c r="D16" i="31" s="1"/>
  <c r="K15" i="31"/>
  <c r="D15" i="31" a="1"/>
  <c r="D15" i="31" s="1"/>
  <c r="K14" i="31"/>
  <c r="D14" i="31" a="1"/>
  <c r="D14" i="31" s="1"/>
  <c r="K13" i="31"/>
  <c r="D13" i="31" a="1"/>
  <c r="D13" i="31" s="1"/>
  <c r="K12" i="31"/>
  <c r="D12" i="31" a="1"/>
  <c r="D12" i="31" s="1"/>
  <c r="K11" i="31"/>
  <c r="D11" i="31" a="1"/>
  <c r="D11" i="31" s="1"/>
  <c r="K10" i="31"/>
  <c r="D10" i="31" a="1"/>
  <c r="D10" i="31" s="1"/>
  <c r="K9" i="31"/>
  <c r="D9" i="31" a="1"/>
  <c r="D9" i="31" s="1"/>
  <c r="K8" i="31"/>
  <c r="D8" i="31" a="1"/>
  <c r="D8" i="31" s="1"/>
  <c r="K7" i="31"/>
  <c r="D7" i="31" a="1"/>
  <c r="D7" i="31" s="1"/>
  <c r="C4" i="31"/>
  <c r="L3" i="31"/>
  <c r="A7" i="31" s="1" a="1"/>
  <c r="C3" i="31"/>
  <c r="C2" i="31"/>
  <c r="C1" i="31"/>
  <c r="K37" i="30"/>
  <c r="D37" i="30" a="1"/>
  <c r="D37" i="30" s="1"/>
  <c r="K36" i="30"/>
  <c r="D36" i="30" a="1"/>
  <c r="D36" i="30" s="1"/>
  <c r="K35" i="30"/>
  <c r="D35" i="30" a="1"/>
  <c r="D35" i="30" s="1"/>
  <c r="K34" i="30"/>
  <c r="D34" i="30" a="1"/>
  <c r="D34" i="30" s="1"/>
  <c r="K33" i="30"/>
  <c r="D33" i="30" a="1"/>
  <c r="D33" i="30" s="1"/>
  <c r="K32" i="30"/>
  <c r="D32" i="30" a="1"/>
  <c r="D32" i="30" s="1"/>
  <c r="K31" i="30"/>
  <c r="D31" i="30" a="1"/>
  <c r="D31" i="30" s="1"/>
  <c r="K30" i="30"/>
  <c r="D30" i="30" a="1"/>
  <c r="D30" i="30" s="1"/>
  <c r="K29" i="30"/>
  <c r="D29" i="30" a="1"/>
  <c r="D29" i="30" s="1"/>
  <c r="K28" i="30"/>
  <c r="D28" i="30" a="1"/>
  <c r="D28" i="30" s="1"/>
  <c r="K27" i="30"/>
  <c r="D27" i="30" a="1"/>
  <c r="D27" i="30" s="1"/>
  <c r="K26" i="30"/>
  <c r="D26" i="30" a="1"/>
  <c r="D26" i="30" s="1"/>
  <c r="K25" i="30"/>
  <c r="D25" i="30" a="1"/>
  <c r="D25" i="30" s="1"/>
  <c r="K24" i="30"/>
  <c r="D24" i="30" a="1"/>
  <c r="D24" i="30" s="1"/>
  <c r="K23" i="30"/>
  <c r="D23" i="30" a="1"/>
  <c r="D23" i="30" s="1"/>
  <c r="K22" i="30"/>
  <c r="D22" i="30" a="1"/>
  <c r="D22" i="30" s="1"/>
  <c r="K21" i="30"/>
  <c r="D21" i="30" a="1"/>
  <c r="D21" i="30" s="1"/>
  <c r="K20" i="30"/>
  <c r="D20" i="30" a="1"/>
  <c r="D20" i="30" s="1"/>
  <c r="K19" i="30"/>
  <c r="D19" i="30" a="1"/>
  <c r="D19" i="30" s="1"/>
  <c r="K18" i="30"/>
  <c r="D18" i="30" a="1"/>
  <c r="D18" i="30" s="1"/>
  <c r="K17" i="30"/>
  <c r="D17" i="30" a="1"/>
  <c r="D17" i="30" s="1"/>
  <c r="K16" i="30"/>
  <c r="D16" i="30" a="1"/>
  <c r="D16" i="30" s="1"/>
  <c r="K15" i="30"/>
  <c r="D15" i="30" a="1"/>
  <c r="D15" i="30" s="1"/>
  <c r="K14" i="30"/>
  <c r="D14" i="30" a="1"/>
  <c r="D14" i="30" s="1"/>
  <c r="K13" i="30"/>
  <c r="D13" i="30" a="1"/>
  <c r="D13" i="30" s="1"/>
  <c r="K12" i="30"/>
  <c r="D12" i="30" a="1"/>
  <c r="D12" i="30" s="1"/>
  <c r="K11" i="30"/>
  <c r="D11" i="30" a="1"/>
  <c r="D11" i="30" s="1"/>
  <c r="K10" i="30"/>
  <c r="D10" i="30" a="1"/>
  <c r="D10" i="30" s="1"/>
  <c r="K9" i="30"/>
  <c r="D9" i="30" a="1"/>
  <c r="D9" i="30" s="1"/>
  <c r="K8" i="30"/>
  <c r="D8" i="30" a="1"/>
  <c r="D8" i="30" s="1"/>
  <c r="K7" i="30"/>
  <c r="D7" i="30" a="1"/>
  <c r="D7" i="30" s="1"/>
  <c r="C4" i="30"/>
  <c r="L3" i="30"/>
  <c r="A7" i="30" s="1" a="1"/>
  <c r="C3" i="30"/>
  <c r="C2" i="30"/>
  <c r="C1" i="30"/>
  <c r="K38" i="39" l="1"/>
  <c r="K38" i="36"/>
  <c r="K38" i="33"/>
  <c r="K38" i="34"/>
  <c r="K38" i="37"/>
  <c r="K38" i="40"/>
  <c r="K38" i="32"/>
  <c r="K38" i="31"/>
  <c r="K38" i="35"/>
  <c r="K38" i="38"/>
  <c r="K38" i="30"/>
  <c r="A7" i="35"/>
  <c r="A7" i="40"/>
  <c r="A7" i="39"/>
  <c r="A7" i="38"/>
  <c r="A7" i="37"/>
  <c r="A7" i="36"/>
  <c r="A7" i="34"/>
  <c r="A7" i="33"/>
  <c r="A7" i="32"/>
  <c r="A7" i="31"/>
  <c r="A7" i="30"/>
  <c r="A3" i="5"/>
  <c r="D7" i="2" a="1"/>
  <c r="D7" i="2" s="1"/>
  <c r="D9" i="2" a="1"/>
  <c r="D9" i="2" s="1"/>
  <c r="K9" i="2" s="1"/>
  <c r="D10" i="2" a="1"/>
  <c r="D10" i="2" s="1"/>
  <c r="K10" i="2" s="1"/>
  <c r="D11" i="2" a="1"/>
  <c r="D11" i="2" s="1"/>
  <c r="K11" i="2" s="1"/>
  <c r="D12" i="2" a="1"/>
  <c r="D12" i="2" s="1"/>
  <c r="D13" i="2" a="1"/>
  <c r="D13" i="2" s="1"/>
  <c r="D14" i="2" a="1"/>
  <c r="D14" i="2" s="1"/>
  <c r="K14" i="2" s="1"/>
  <c r="D15" i="2" a="1"/>
  <c r="D15" i="2" s="1"/>
  <c r="D16" i="2" a="1"/>
  <c r="D16" i="2" s="1"/>
  <c r="K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K21" i="2" s="1"/>
  <c r="D22" i="2" a="1"/>
  <c r="D22" i="2" s="1"/>
  <c r="K22" i="2" s="1"/>
  <c r="D23" i="2" a="1"/>
  <c r="D23" i="2" s="1"/>
  <c r="K23" i="2" s="1"/>
  <c r="D24" i="2" a="1"/>
  <c r="D24" i="2" s="1"/>
  <c r="K24" i="2" s="1"/>
  <c r="D25" i="2" a="1"/>
  <c r="D25" i="2" s="1"/>
  <c r="K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K31" i="2" s="1"/>
  <c r="D32" i="2" a="1"/>
  <c r="D32" i="2" s="1"/>
  <c r="K32" i="2" s="1"/>
  <c r="D33" i="2" a="1"/>
  <c r="D33" i="2" s="1"/>
  <c r="D34" i="2" a="1"/>
  <c r="D34" i="2" s="1"/>
  <c r="D35" i="2" a="1"/>
  <c r="D35" i="2" s="1"/>
  <c r="K35" i="2" s="1"/>
  <c r="D36" i="2" a="1"/>
  <c r="D36" i="2" s="1"/>
  <c r="K36" i="2" s="1"/>
  <c r="D37" i="2" a="1"/>
  <c r="D37" i="2" s="1"/>
  <c r="D8" i="2" a="1"/>
  <c r="D8" i="2" s="1"/>
  <c r="K8" i="2" s="1"/>
  <c r="E26" i="17"/>
  <c r="D7" i="17"/>
  <c r="C4" i="17"/>
  <c r="C5" i="17"/>
  <c r="C3" i="17"/>
  <c r="K12" i="2"/>
  <c r="K13" i="2"/>
  <c r="K15" i="2"/>
  <c r="K17" i="2"/>
  <c r="K18" i="2"/>
  <c r="K19" i="2"/>
  <c r="K20" i="2"/>
  <c r="K26" i="2"/>
  <c r="K27" i="2"/>
  <c r="K28" i="2"/>
  <c r="K29" i="2"/>
  <c r="K30" i="2"/>
  <c r="K33" i="2"/>
  <c r="K34" i="2"/>
  <c r="K37" i="2"/>
  <c r="K7" i="2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L3" i="2"/>
  <c r="A7" i="2" s="1" a="1"/>
  <c r="A7" i="2" s="1"/>
  <c r="C4" i="2"/>
  <c r="C3" i="2"/>
  <c r="C2" i="2"/>
  <c r="C1" i="2"/>
  <c r="B29" i="1"/>
  <c r="J36" i="33" l="1" a="1"/>
  <c r="J36" i="33" s="1"/>
  <c r="L36" i="33" s="1"/>
  <c r="J22" i="40" a="1"/>
  <c r="J22" i="40" s="1"/>
  <c r="L22" i="40" s="1"/>
  <c r="J8" i="30" a="1"/>
  <c r="J8" i="30" s="1"/>
  <c r="L8" i="30" s="1"/>
  <c r="J22" i="31" a="1"/>
  <c r="J22" i="31" s="1"/>
  <c r="L22" i="31" s="1"/>
  <c r="J12" i="32" a="1"/>
  <c r="J12" i="32" s="1"/>
  <c r="L12" i="32" s="1"/>
  <c r="J26" i="33" a="1"/>
  <c r="J26" i="33" s="1"/>
  <c r="L26" i="33" s="1"/>
  <c r="J9" i="33" a="1"/>
  <c r="J9" i="33" s="1"/>
  <c r="L9" i="33" s="1"/>
  <c r="J23" i="34" a="1"/>
  <c r="J23" i="34" s="1"/>
  <c r="L23" i="34" s="1"/>
  <c r="J18" i="36" a="1"/>
  <c r="J18" i="36" s="1"/>
  <c r="L18" i="36" s="1"/>
  <c r="J32" i="37" a="1"/>
  <c r="J32" i="37" s="1"/>
  <c r="L32" i="37" s="1"/>
  <c r="J15" i="37" a="1"/>
  <c r="J15" i="37" s="1"/>
  <c r="L15" i="37" s="1"/>
  <c r="J29" i="38" a="1"/>
  <c r="J29" i="38" s="1"/>
  <c r="L29" i="38" s="1"/>
  <c r="J26" i="40" a="1"/>
  <c r="J26" i="40" s="1"/>
  <c r="L26" i="40" s="1"/>
  <c r="J32" i="30" a="1"/>
  <c r="J32" i="30" s="1"/>
  <c r="L32" i="30" s="1"/>
  <c r="J15" i="30" a="1"/>
  <c r="J15" i="30" s="1"/>
  <c r="L15" i="30" s="1"/>
  <c r="J29" i="31" a="1"/>
  <c r="J29" i="31" s="1"/>
  <c r="L29" i="31" s="1"/>
  <c r="J19" i="32" a="1"/>
  <c r="J19" i="32" s="1"/>
  <c r="L19" i="32" s="1"/>
  <c r="J33" i="33" a="1"/>
  <c r="J33" i="33" s="1"/>
  <c r="L33" i="33" s="1"/>
  <c r="J16" i="34" a="1"/>
  <c r="J16" i="34" s="1"/>
  <c r="L16" i="34" s="1"/>
  <c r="J30" i="35" a="1"/>
  <c r="J30" i="35" s="1"/>
  <c r="L30" i="35" s="1"/>
  <c r="J15" i="35" a="1"/>
  <c r="J15" i="35" s="1"/>
  <c r="L15" i="35" s="1"/>
  <c r="J25" i="36" a="1"/>
  <c r="J25" i="36" s="1"/>
  <c r="L25" i="36" s="1"/>
  <c r="J8" i="37" a="1"/>
  <c r="J8" i="37" s="1"/>
  <c r="L8" i="37" s="1"/>
  <c r="J22" i="38" a="1"/>
  <c r="J22" i="38" s="1"/>
  <c r="L22" i="38" s="1"/>
  <c r="J12" i="39" a="1"/>
  <c r="J12" i="39" s="1"/>
  <c r="L12" i="39" s="1"/>
  <c r="J19" i="39" a="1"/>
  <c r="J19" i="39" s="1"/>
  <c r="L19" i="39" s="1"/>
  <c r="J33" i="40" a="1"/>
  <c r="J33" i="40" s="1"/>
  <c r="L33" i="40" s="1"/>
  <c r="J9" i="40" a="1"/>
  <c r="J9" i="40" s="1"/>
  <c r="L9" i="40" s="1"/>
  <c r="J30" i="30" a="1"/>
  <c r="J30" i="30" s="1"/>
  <c r="L30" i="30" s="1"/>
  <c r="J37" i="30" a="1"/>
  <c r="J37" i="30" s="1"/>
  <c r="L37" i="30" s="1"/>
  <c r="J13" i="30" a="1"/>
  <c r="J13" i="30" s="1"/>
  <c r="L13" i="30" s="1"/>
  <c r="J20" i="31" a="1"/>
  <c r="J20" i="31" s="1"/>
  <c r="L20" i="31" s="1"/>
  <c r="J27" i="31" a="1"/>
  <c r="J27" i="31" s="1"/>
  <c r="L27" i="31" s="1"/>
  <c r="J34" i="32" a="1"/>
  <c r="J34" i="32" s="1"/>
  <c r="L34" i="32" s="1"/>
  <c r="J10" i="32" a="1"/>
  <c r="J10" i="32" s="1"/>
  <c r="L10" i="32" s="1"/>
  <c r="J17" i="32" a="1"/>
  <c r="J17" i="32" s="1"/>
  <c r="L17" i="32" s="1"/>
  <c r="J24" i="33" a="1"/>
  <c r="J24" i="33" s="1"/>
  <c r="L24" i="33" s="1"/>
  <c r="J31" i="33" a="1"/>
  <c r="J31" i="33" s="1"/>
  <c r="L31" i="33" s="1"/>
  <c r="J7" i="33" a="1"/>
  <c r="J7" i="33" s="1"/>
  <c r="L7" i="33" s="1"/>
  <c r="J14" i="34" a="1"/>
  <c r="J14" i="34" s="1"/>
  <c r="L14" i="34" s="1"/>
  <c r="J21" i="34" a="1"/>
  <c r="J21" i="34" s="1"/>
  <c r="L21" i="34" s="1"/>
  <c r="J28" i="35" a="1"/>
  <c r="J28" i="35" s="1"/>
  <c r="L28" i="35" s="1"/>
  <c r="J37" i="35" a="1"/>
  <c r="J37" i="35" s="1"/>
  <c r="L37" i="35" s="1"/>
  <c r="J13" i="35" a="1"/>
  <c r="J13" i="35" s="1"/>
  <c r="L13" i="35" s="1"/>
  <c r="J16" i="36" a="1"/>
  <c r="J16" i="36" s="1"/>
  <c r="L16" i="36" s="1"/>
  <c r="J23" i="36" a="1"/>
  <c r="J23" i="36" s="1"/>
  <c r="L23" i="36" s="1"/>
  <c r="J30" i="37" a="1"/>
  <c r="J30" i="37" s="1"/>
  <c r="L30" i="37" s="1"/>
  <c r="J37" i="37" a="1"/>
  <c r="J37" i="37" s="1"/>
  <c r="L37" i="37" s="1"/>
  <c r="J13" i="37" a="1"/>
  <c r="J13" i="37" s="1"/>
  <c r="L13" i="37" s="1"/>
  <c r="J20" i="38" a="1"/>
  <c r="J20" i="38" s="1"/>
  <c r="L20" i="38" s="1"/>
  <c r="J27" i="38" a="1"/>
  <c r="J27" i="38" s="1"/>
  <c r="L27" i="38" s="1"/>
  <c r="J34" i="39" a="1"/>
  <c r="J34" i="39" s="1"/>
  <c r="L34" i="39" s="1"/>
  <c r="J10" i="39" a="1"/>
  <c r="J10" i="39" s="1"/>
  <c r="L10" i="39" s="1"/>
  <c r="J17" i="39" a="1"/>
  <c r="J17" i="39" s="1"/>
  <c r="L17" i="39" s="1"/>
  <c r="J24" i="40" a="1"/>
  <c r="J24" i="40" s="1"/>
  <c r="L24" i="40" s="1"/>
  <c r="J31" i="40" a="1"/>
  <c r="J31" i="40" s="1"/>
  <c r="L31" i="40" s="1"/>
  <c r="J7" i="40" a="1"/>
  <c r="J7" i="40" s="1"/>
  <c r="L7" i="40" s="1"/>
  <c r="J36" i="37" a="1"/>
  <c r="J36" i="37" s="1"/>
  <c r="L36" i="37" s="1"/>
  <c r="J11" i="30" a="1"/>
  <c r="J11" i="30" s="1"/>
  <c r="L11" i="30" s="1"/>
  <c r="J8" i="32" a="1"/>
  <c r="J8" i="32" s="1"/>
  <c r="L8" i="32" s="1"/>
  <c r="J29" i="33" a="1"/>
  <c r="J29" i="33" s="1"/>
  <c r="L29" i="33" s="1"/>
  <c r="J19" i="34" a="1"/>
  <c r="J19" i="34" s="1"/>
  <c r="L19" i="34" s="1"/>
  <c r="J14" i="36" a="1"/>
  <c r="J14" i="36" s="1"/>
  <c r="L14" i="36" s="1"/>
  <c r="J28" i="37" a="1"/>
  <c r="J28" i="37" s="1"/>
  <c r="L28" i="37" s="1"/>
  <c r="J18" i="38" a="1"/>
  <c r="J18" i="38" s="1"/>
  <c r="L18" i="38" s="1"/>
  <c r="J8" i="39" a="1"/>
  <c r="J8" i="39" s="1"/>
  <c r="L8" i="39" s="1"/>
  <c r="J29" i="40" a="1"/>
  <c r="J29" i="40" s="1"/>
  <c r="L29" i="40" s="1"/>
  <c r="J26" i="30" a="1"/>
  <c r="J26" i="30" s="1"/>
  <c r="L26" i="30" s="1"/>
  <c r="J33" i="30" a="1"/>
  <c r="J33" i="30" s="1"/>
  <c r="L33" i="30" s="1"/>
  <c r="J9" i="30" a="1"/>
  <c r="J9" i="30" s="1"/>
  <c r="L9" i="30" s="1"/>
  <c r="J16" i="31" a="1"/>
  <c r="J16" i="31" s="1"/>
  <c r="L16" i="31" s="1"/>
  <c r="J23" i="31" a="1"/>
  <c r="J23" i="31" s="1"/>
  <c r="L23" i="31" s="1"/>
  <c r="J30" i="32" a="1"/>
  <c r="J30" i="32" s="1"/>
  <c r="L30" i="32" s="1"/>
  <c r="J37" i="32" a="1"/>
  <c r="J37" i="32" s="1"/>
  <c r="L37" i="32" s="1"/>
  <c r="J13" i="32" a="1"/>
  <c r="J13" i="32" s="1"/>
  <c r="L13" i="32" s="1"/>
  <c r="J20" i="33" a="1"/>
  <c r="J20" i="33" s="1"/>
  <c r="L20" i="33" s="1"/>
  <c r="J27" i="33" a="1"/>
  <c r="J27" i="33" s="1"/>
  <c r="L27" i="33" s="1"/>
  <c r="J34" i="34" a="1"/>
  <c r="J34" i="34" s="1"/>
  <c r="L34" i="34" s="1"/>
  <c r="J10" i="34" a="1"/>
  <c r="J10" i="34" s="1"/>
  <c r="L10" i="34" s="1"/>
  <c r="J17" i="34" a="1"/>
  <c r="J17" i="34" s="1"/>
  <c r="L17" i="34" s="1"/>
  <c r="J24" i="35" a="1"/>
  <c r="J24" i="35" s="1"/>
  <c r="L24" i="35" s="1"/>
  <c r="J33" i="35" a="1"/>
  <c r="J33" i="35" s="1"/>
  <c r="L33" i="35" s="1"/>
  <c r="J9" i="35" a="1"/>
  <c r="J9" i="35" s="1"/>
  <c r="L9" i="35" s="1"/>
  <c r="J12" i="36" a="1"/>
  <c r="J12" i="36" s="1"/>
  <c r="L12" i="36" s="1"/>
  <c r="J19" i="36" a="1"/>
  <c r="J19" i="36" s="1"/>
  <c r="L19" i="36" s="1"/>
  <c r="J26" i="37" a="1"/>
  <c r="J26" i="37" s="1"/>
  <c r="L26" i="37" s="1"/>
  <c r="J33" i="37" a="1"/>
  <c r="J33" i="37" s="1"/>
  <c r="L33" i="37" s="1"/>
  <c r="J9" i="37" a="1"/>
  <c r="J9" i="37" s="1"/>
  <c r="L9" i="37" s="1"/>
  <c r="J16" i="38" a="1"/>
  <c r="J16" i="38" s="1"/>
  <c r="L16" i="38" s="1"/>
  <c r="J23" i="38" a="1"/>
  <c r="J23" i="38" s="1"/>
  <c r="L23" i="38" s="1"/>
  <c r="J30" i="39" a="1"/>
  <c r="J30" i="39" s="1"/>
  <c r="L30" i="39" s="1"/>
  <c r="J37" i="39" a="1"/>
  <c r="J37" i="39" s="1"/>
  <c r="L37" i="39" s="1"/>
  <c r="J13" i="39" a="1"/>
  <c r="J13" i="39" s="1"/>
  <c r="L13" i="39" s="1"/>
  <c r="J20" i="40" a="1"/>
  <c r="J20" i="40" s="1"/>
  <c r="L20" i="40" s="1"/>
  <c r="J27" i="40" a="1"/>
  <c r="J27" i="40" s="1"/>
  <c r="L27" i="40" s="1"/>
  <c r="J7" i="35" a="1"/>
  <c r="J7" i="35" s="1"/>
  <c r="L7" i="35" s="1"/>
  <c r="J36" i="34" a="1"/>
  <c r="J36" i="34" s="1"/>
  <c r="L36" i="34" s="1"/>
  <c r="J24" i="30" a="1"/>
  <c r="J24" i="30" s="1"/>
  <c r="L24" i="30" s="1"/>
  <c r="J31" i="30" a="1"/>
  <c r="J31" i="30" s="1"/>
  <c r="L31" i="30" s="1"/>
  <c r="J7" i="30" a="1"/>
  <c r="J7" i="30" s="1"/>
  <c r="L7" i="30" s="1"/>
  <c r="J14" i="31" a="1"/>
  <c r="J14" i="31" s="1"/>
  <c r="L14" i="31" s="1"/>
  <c r="J21" i="31" a="1"/>
  <c r="J21" i="31" s="1"/>
  <c r="L21" i="31" s="1"/>
  <c r="J28" i="32" a="1"/>
  <c r="J28" i="32" s="1"/>
  <c r="L28" i="32" s="1"/>
  <c r="J35" i="32" a="1"/>
  <c r="J35" i="32" s="1"/>
  <c r="L35" i="32" s="1"/>
  <c r="J11" i="32" a="1"/>
  <c r="J11" i="32" s="1"/>
  <c r="L11" i="32" s="1"/>
  <c r="J18" i="33" a="1"/>
  <c r="J18" i="33" s="1"/>
  <c r="L18" i="33" s="1"/>
  <c r="J25" i="33" a="1"/>
  <c r="J25" i="33" s="1"/>
  <c r="L25" i="33" s="1"/>
  <c r="J32" i="34" a="1"/>
  <c r="J32" i="34" s="1"/>
  <c r="L32" i="34" s="1"/>
  <c r="J8" i="34" a="1"/>
  <c r="J8" i="34" s="1"/>
  <c r="L8" i="34" s="1"/>
  <c r="J15" i="34" a="1"/>
  <c r="J15" i="34" s="1"/>
  <c r="L15" i="34" s="1"/>
  <c r="J22" i="35" a="1"/>
  <c r="J22" i="35" s="1"/>
  <c r="L22" i="35" s="1"/>
  <c r="J31" i="35" a="1"/>
  <c r="J31" i="35" s="1"/>
  <c r="L31" i="35" s="1"/>
  <c r="J34" i="36" a="1"/>
  <c r="J34" i="36" s="1"/>
  <c r="L34" i="36" s="1"/>
  <c r="J10" i="36" a="1"/>
  <c r="J10" i="36" s="1"/>
  <c r="L10" i="36" s="1"/>
  <c r="J17" i="36" a="1"/>
  <c r="J17" i="36" s="1"/>
  <c r="L17" i="36" s="1"/>
  <c r="J24" i="37" a="1"/>
  <c r="J24" i="37" s="1"/>
  <c r="L24" i="37" s="1"/>
  <c r="J31" i="37" a="1"/>
  <c r="J31" i="37" s="1"/>
  <c r="L31" i="37" s="1"/>
  <c r="J7" i="37" a="1"/>
  <c r="J7" i="37" s="1"/>
  <c r="L7" i="37" s="1"/>
  <c r="J14" i="38" a="1"/>
  <c r="J14" i="38" s="1"/>
  <c r="L14" i="38" s="1"/>
  <c r="J21" i="38" a="1"/>
  <c r="J21" i="38" s="1"/>
  <c r="L21" i="38" s="1"/>
  <c r="J28" i="39" a="1"/>
  <c r="J28" i="39" s="1"/>
  <c r="L28" i="39" s="1"/>
  <c r="J35" i="39" a="1"/>
  <c r="J35" i="39" s="1"/>
  <c r="L35" i="39" s="1"/>
  <c r="J11" i="39" a="1"/>
  <c r="J11" i="39" s="1"/>
  <c r="L11" i="39" s="1"/>
  <c r="J18" i="40" a="1"/>
  <c r="J18" i="40" s="1"/>
  <c r="L18" i="40" s="1"/>
  <c r="J25" i="40" a="1"/>
  <c r="J25" i="40" s="1"/>
  <c r="L25" i="40" s="1"/>
  <c r="J36" i="40" a="1"/>
  <c r="J36" i="40" s="1"/>
  <c r="L36" i="40" s="1"/>
  <c r="J36" i="39" a="1"/>
  <c r="J36" i="39" s="1"/>
  <c r="L36" i="39" s="1"/>
  <c r="J22" i="30" a="1"/>
  <c r="J22" i="30" s="1"/>
  <c r="L22" i="30" s="1"/>
  <c r="J29" i="30" a="1"/>
  <c r="J29" i="30" s="1"/>
  <c r="L29" i="30" s="1"/>
  <c r="J12" i="31" a="1"/>
  <c r="J12" i="31" s="1"/>
  <c r="L12" i="31" s="1"/>
  <c r="J19" i="31" a="1"/>
  <c r="J19" i="31" s="1"/>
  <c r="L19" i="31" s="1"/>
  <c r="J26" i="32" a="1"/>
  <c r="J26" i="32" s="1"/>
  <c r="L26" i="32" s="1"/>
  <c r="J33" i="32" a="1"/>
  <c r="J33" i="32" s="1"/>
  <c r="L33" i="32" s="1"/>
  <c r="J9" i="32" a="1"/>
  <c r="J9" i="32" s="1"/>
  <c r="L9" i="32" s="1"/>
  <c r="J16" i="33" a="1"/>
  <c r="J16" i="33" s="1"/>
  <c r="L16" i="33" s="1"/>
  <c r="J23" i="33" a="1"/>
  <c r="J23" i="33" s="1"/>
  <c r="L23" i="33" s="1"/>
  <c r="J30" i="34" a="1"/>
  <c r="J30" i="34" s="1"/>
  <c r="L30" i="34" s="1"/>
  <c r="J37" i="34" a="1"/>
  <c r="J37" i="34" s="1"/>
  <c r="L37" i="34" s="1"/>
  <c r="J13" i="34" a="1"/>
  <c r="J13" i="34" s="1"/>
  <c r="L13" i="34" s="1"/>
  <c r="J20" i="35" a="1"/>
  <c r="J20" i="35" s="1"/>
  <c r="L20" i="35" s="1"/>
  <c r="J29" i="35" a="1"/>
  <c r="J29" i="35" s="1"/>
  <c r="L29" i="35" s="1"/>
  <c r="J32" i="36" a="1"/>
  <c r="J32" i="36" s="1"/>
  <c r="L32" i="36" s="1"/>
  <c r="J8" i="36" a="1"/>
  <c r="J8" i="36" s="1"/>
  <c r="L8" i="36" s="1"/>
  <c r="J15" i="36" a="1"/>
  <c r="J15" i="36" s="1"/>
  <c r="L15" i="36" s="1"/>
  <c r="J22" i="37" a="1"/>
  <c r="J22" i="37" s="1"/>
  <c r="L22" i="37" s="1"/>
  <c r="J29" i="37" a="1"/>
  <c r="J29" i="37" s="1"/>
  <c r="L29" i="37" s="1"/>
  <c r="J12" i="38" a="1"/>
  <c r="J12" i="38" s="1"/>
  <c r="L12" i="38" s="1"/>
  <c r="J19" i="38" a="1"/>
  <c r="J19" i="38" s="1"/>
  <c r="L19" i="38" s="1"/>
  <c r="J26" i="39" a="1"/>
  <c r="J26" i="39" s="1"/>
  <c r="L26" i="39" s="1"/>
  <c r="J33" i="39" a="1"/>
  <c r="J33" i="39" s="1"/>
  <c r="L33" i="39" s="1"/>
  <c r="J9" i="39" a="1"/>
  <c r="J9" i="39" s="1"/>
  <c r="L9" i="39" s="1"/>
  <c r="J16" i="40" a="1"/>
  <c r="J16" i="40" s="1"/>
  <c r="L16" i="40" s="1"/>
  <c r="J23" i="40" a="1"/>
  <c r="J23" i="40" s="1"/>
  <c r="L23" i="40" s="1"/>
  <c r="J36" i="32" a="1"/>
  <c r="J36" i="32" s="1"/>
  <c r="L36" i="32" s="1"/>
  <c r="J20" i="30" a="1"/>
  <c r="J20" i="30" s="1"/>
  <c r="L20" i="30" s="1"/>
  <c r="J27" i="30" a="1"/>
  <c r="J27" i="30" s="1"/>
  <c r="L27" i="30" s="1"/>
  <c r="J34" i="31" a="1"/>
  <c r="J34" i="31" s="1"/>
  <c r="L34" i="31" s="1"/>
  <c r="J10" i="31" a="1"/>
  <c r="J10" i="31" s="1"/>
  <c r="L10" i="31" s="1"/>
  <c r="J17" i="31" a="1"/>
  <c r="J17" i="31" s="1"/>
  <c r="L17" i="31" s="1"/>
  <c r="J24" i="32" a="1"/>
  <c r="J24" i="32" s="1"/>
  <c r="L24" i="32" s="1"/>
  <c r="J31" i="32" a="1"/>
  <c r="J31" i="32" s="1"/>
  <c r="L31" i="32" s="1"/>
  <c r="J7" i="32" a="1"/>
  <c r="J7" i="32" s="1"/>
  <c r="L7" i="32" s="1"/>
  <c r="J14" i="33" a="1"/>
  <c r="J14" i="33" s="1"/>
  <c r="L14" i="33" s="1"/>
  <c r="J21" i="33" a="1"/>
  <c r="J21" i="33" s="1"/>
  <c r="L21" i="33" s="1"/>
  <c r="J28" i="34" a="1"/>
  <c r="J28" i="34" s="1"/>
  <c r="L28" i="34" s="1"/>
  <c r="J35" i="34" a="1"/>
  <c r="J35" i="34" s="1"/>
  <c r="L35" i="34" s="1"/>
  <c r="J11" i="34" a="1"/>
  <c r="J11" i="34" s="1"/>
  <c r="L11" i="34" s="1"/>
  <c r="J18" i="35" a="1"/>
  <c r="J18" i="35" s="1"/>
  <c r="L18" i="35" s="1"/>
  <c r="J27" i="35" a="1"/>
  <c r="J27" i="35" s="1"/>
  <c r="L27" i="35" s="1"/>
  <c r="J30" i="36" a="1"/>
  <c r="J30" i="36" s="1"/>
  <c r="L30" i="36" s="1"/>
  <c r="J37" i="36" a="1"/>
  <c r="J37" i="36" s="1"/>
  <c r="L37" i="36" s="1"/>
  <c r="J13" i="36" a="1"/>
  <c r="J13" i="36" s="1"/>
  <c r="L13" i="36" s="1"/>
  <c r="J20" i="37" a="1"/>
  <c r="J20" i="37" s="1"/>
  <c r="L20" i="37" s="1"/>
  <c r="J27" i="37" a="1"/>
  <c r="J27" i="37" s="1"/>
  <c r="L27" i="37" s="1"/>
  <c r="J34" i="38" a="1"/>
  <c r="J34" i="38" s="1"/>
  <c r="L34" i="38" s="1"/>
  <c r="J10" i="38" a="1"/>
  <c r="J10" i="38" s="1"/>
  <c r="L10" i="38" s="1"/>
  <c r="J17" i="38" a="1"/>
  <c r="J17" i="38" s="1"/>
  <c r="L17" i="38" s="1"/>
  <c r="J24" i="39" a="1"/>
  <c r="J24" i="39" s="1"/>
  <c r="L24" i="39" s="1"/>
  <c r="J31" i="39" a="1"/>
  <c r="J31" i="39" s="1"/>
  <c r="L31" i="39" s="1"/>
  <c r="J7" i="39" a="1"/>
  <c r="J7" i="39" s="1"/>
  <c r="L7" i="39" s="1"/>
  <c r="J14" i="40" a="1"/>
  <c r="J14" i="40" s="1"/>
  <c r="L14" i="40" s="1"/>
  <c r="J21" i="40" a="1"/>
  <c r="J21" i="40" s="1"/>
  <c r="L21" i="40" s="1"/>
  <c r="J36" i="36" a="1"/>
  <c r="J36" i="36" s="1"/>
  <c r="L36" i="36" s="1"/>
  <c r="J18" i="31" a="1"/>
  <c r="J18" i="31" s="1"/>
  <c r="L18" i="31" s="1"/>
  <c r="J18" i="30" a="1"/>
  <c r="J18" i="30" s="1"/>
  <c r="L18" i="30" s="1"/>
  <c r="J25" i="30" a="1"/>
  <c r="J25" i="30" s="1"/>
  <c r="L25" i="30" s="1"/>
  <c r="J32" i="31" a="1"/>
  <c r="J32" i="31" s="1"/>
  <c r="L32" i="31" s="1"/>
  <c r="J8" i="31" a="1"/>
  <c r="J8" i="31" s="1"/>
  <c r="L8" i="31" s="1"/>
  <c r="J15" i="31" a="1"/>
  <c r="J15" i="31" s="1"/>
  <c r="L15" i="31" s="1"/>
  <c r="J22" i="32" a="1"/>
  <c r="J22" i="32" s="1"/>
  <c r="L22" i="32" s="1"/>
  <c r="J29" i="32" a="1"/>
  <c r="J29" i="32" s="1"/>
  <c r="L29" i="32" s="1"/>
  <c r="J12" i="33" a="1"/>
  <c r="J12" i="33" s="1"/>
  <c r="L12" i="33" s="1"/>
  <c r="J19" i="33" a="1"/>
  <c r="J19" i="33" s="1"/>
  <c r="L19" i="33" s="1"/>
  <c r="J26" i="34" a="1"/>
  <c r="J26" i="34" s="1"/>
  <c r="L26" i="34" s="1"/>
  <c r="J33" i="34" a="1"/>
  <c r="J33" i="34" s="1"/>
  <c r="L33" i="34" s="1"/>
  <c r="J9" i="34" a="1"/>
  <c r="J9" i="34" s="1"/>
  <c r="L9" i="34" s="1"/>
  <c r="J16" i="35" a="1"/>
  <c r="J16" i="35" s="1"/>
  <c r="L16" i="35" s="1"/>
  <c r="J25" i="35" a="1"/>
  <c r="J25" i="35" s="1"/>
  <c r="L25" i="35" s="1"/>
  <c r="J28" i="36" a="1"/>
  <c r="J28" i="36" s="1"/>
  <c r="L28" i="36" s="1"/>
  <c r="J35" i="36" a="1"/>
  <c r="J35" i="36" s="1"/>
  <c r="L35" i="36" s="1"/>
  <c r="J11" i="36" a="1"/>
  <c r="J11" i="36" s="1"/>
  <c r="L11" i="36" s="1"/>
  <c r="J18" i="37" a="1"/>
  <c r="J18" i="37" s="1"/>
  <c r="L18" i="37" s="1"/>
  <c r="J25" i="37" a="1"/>
  <c r="J25" i="37" s="1"/>
  <c r="L25" i="37" s="1"/>
  <c r="J32" i="38" a="1"/>
  <c r="J32" i="38" s="1"/>
  <c r="L32" i="38" s="1"/>
  <c r="J8" i="38" a="1"/>
  <c r="J8" i="38" s="1"/>
  <c r="L8" i="38" s="1"/>
  <c r="J15" i="38" a="1"/>
  <c r="J15" i="38" s="1"/>
  <c r="L15" i="38" s="1"/>
  <c r="J22" i="39" a="1"/>
  <c r="J22" i="39" s="1"/>
  <c r="L22" i="39" s="1"/>
  <c r="J29" i="39" a="1"/>
  <c r="J29" i="39" s="1"/>
  <c r="L29" i="39" s="1"/>
  <c r="J12" i="40" a="1"/>
  <c r="J12" i="40" s="1"/>
  <c r="L12" i="40" s="1"/>
  <c r="J19" i="40" a="1"/>
  <c r="J19" i="40" s="1"/>
  <c r="L19" i="40" s="1"/>
  <c r="J36" i="31" a="1"/>
  <c r="J36" i="31" s="1"/>
  <c r="L36" i="31" s="1"/>
  <c r="J28" i="30" a="1"/>
  <c r="J28" i="30" s="1"/>
  <c r="L28" i="30" s="1"/>
  <c r="J32" i="32" a="1"/>
  <c r="J32" i="32" s="1"/>
  <c r="L32" i="32" s="1"/>
  <c r="J22" i="33" a="1"/>
  <c r="J22" i="33" s="1"/>
  <c r="L22" i="33" s="1"/>
  <c r="J35" i="35" a="1"/>
  <c r="J35" i="35" s="1"/>
  <c r="L35" i="35" s="1"/>
  <c r="J21" i="36" a="1"/>
  <c r="J21" i="36" s="1"/>
  <c r="L21" i="36" s="1"/>
  <c r="J11" i="37" a="1"/>
  <c r="J11" i="37" s="1"/>
  <c r="L11" i="37" s="1"/>
  <c r="J25" i="38" a="1"/>
  <c r="J25" i="38" s="1"/>
  <c r="L25" i="38" s="1"/>
  <c r="J15" i="39" a="1"/>
  <c r="J15" i="39" s="1"/>
  <c r="L15" i="39" s="1"/>
  <c r="J16" i="30" a="1"/>
  <c r="J16" i="30" s="1"/>
  <c r="L16" i="30" s="1"/>
  <c r="J23" i="30" a="1"/>
  <c r="J23" i="30" s="1"/>
  <c r="L23" i="30" s="1"/>
  <c r="J30" i="31" a="1"/>
  <c r="J30" i="31" s="1"/>
  <c r="L30" i="31" s="1"/>
  <c r="J37" i="31" a="1"/>
  <c r="J37" i="31" s="1"/>
  <c r="L37" i="31" s="1"/>
  <c r="J13" i="31" a="1"/>
  <c r="J13" i="31" s="1"/>
  <c r="L13" i="31" s="1"/>
  <c r="J20" i="32" a="1"/>
  <c r="J20" i="32" s="1"/>
  <c r="L20" i="32" s="1"/>
  <c r="J27" i="32" a="1"/>
  <c r="J27" i="32" s="1"/>
  <c r="L27" i="32" s="1"/>
  <c r="J34" i="33" a="1"/>
  <c r="J34" i="33" s="1"/>
  <c r="L34" i="33" s="1"/>
  <c r="J10" i="33" a="1"/>
  <c r="J10" i="33" s="1"/>
  <c r="L10" i="33" s="1"/>
  <c r="J17" i="33" a="1"/>
  <c r="J17" i="33" s="1"/>
  <c r="L17" i="33" s="1"/>
  <c r="J24" i="34" a="1"/>
  <c r="J24" i="34" s="1"/>
  <c r="L24" i="34" s="1"/>
  <c r="J31" i="34" a="1"/>
  <c r="J31" i="34" s="1"/>
  <c r="L31" i="34" s="1"/>
  <c r="J7" i="34" a="1"/>
  <c r="J7" i="34" s="1"/>
  <c r="L7" i="34" s="1"/>
  <c r="J14" i="35" a="1"/>
  <c r="J14" i="35" s="1"/>
  <c r="L14" i="35" s="1"/>
  <c r="J23" i="35" a="1"/>
  <c r="J23" i="35" s="1"/>
  <c r="L23" i="35" s="1"/>
  <c r="J26" i="36" a="1"/>
  <c r="J26" i="36" s="1"/>
  <c r="L26" i="36" s="1"/>
  <c r="J33" i="36" a="1"/>
  <c r="J33" i="36" s="1"/>
  <c r="L33" i="36" s="1"/>
  <c r="J9" i="36" a="1"/>
  <c r="J9" i="36" s="1"/>
  <c r="L9" i="36" s="1"/>
  <c r="J16" i="37" a="1"/>
  <c r="J16" i="37" s="1"/>
  <c r="L16" i="37" s="1"/>
  <c r="J23" i="37" a="1"/>
  <c r="J23" i="37" s="1"/>
  <c r="L23" i="37" s="1"/>
  <c r="J30" i="38" a="1"/>
  <c r="J30" i="38" s="1"/>
  <c r="L30" i="38" s="1"/>
  <c r="J37" i="38" a="1"/>
  <c r="J37" i="38" s="1"/>
  <c r="L37" i="38" s="1"/>
  <c r="J13" i="38" a="1"/>
  <c r="J13" i="38" s="1"/>
  <c r="L13" i="38" s="1"/>
  <c r="J20" i="39" a="1"/>
  <c r="J20" i="39" s="1"/>
  <c r="L20" i="39" s="1"/>
  <c r="J27" i="39" a="1"/>
  <c r="J27" i="39" s="1"/>
  <c r="L27" i="39" s="1"/>
  <c r="J34" i="40" a="1"/>
  <c r="J34" i="40" s="1"/>
  <c r="L34" i="40" s="1"/>
  <c r="J10" i="40" a="1"/>
  <c r="J10" i="40" s="1"/>
  <c r="L10" i="40" s="1"/>
  <c r="J17" i="40" a="1"/>
  <c r="J17" i="40" s="1"/>
  <c r="L17" i="40" s="1"/>
  <c r="J36" i="35" a="1"/>
  <c r="J36" i="35" s="1"/>
  <c r="L36" i="35" s="1"/>
  <c r="J35" i="30" a="1"/>
  <c r="J35" i="30" s="1"/>
  <c r="L35" i="30" s="1"/>
  <c r="J14" i="30" a="1"/>
  <c r="J14" i="30" s="1"/>
  <c r="L14" i="30" s="1"/>
  <c r="J21" i="30" a="1"/>
  <c r="J21" i="30" s="1"/>
  <c r="L21" i="30" s="1"/>
  <c r="J28" i="31" a="1"/>
  <c r="J28" i="31" s="1"/>
  <c r="L28" i="31" s="1"/>
  <c r="J35" i="31" a="1"/>
  <c r="J35" i="31" s="1"/>
  <c r="L35" i="31" s="1"/>
  <c r="J11" i="31" a="1"/>
  <c r="J11" i="31" s="1"/>
  <c r="L11" i="31" s="1"/>
  <c r="J18" i="32" a="1"/>
  <c r="J18" i="32" s="1"/>
  <c r="L18" i="32" s="1"/>
  <c r="J25" i="32" a="1"/>
  <c r="J25" i="32" s="1"/>
  <c r="L25" i="32" s="1"/>
  <c r="J32" i="33" a="1"/>
  <c r="J32" i="33" s="1"/>
  <c r="L32" i="33" s="1"/>
  <c r="J8" i="33" a="1"/>
  <c r="J8" i="33" s="1"/>
  <c r="L8" i="33" s="1"/>
  <c r="J15" i="33" a="1"/>
  <c r="J15" i="33" s="1"/>
  <c r="L15" i="33" s="1"/>
  <c r="J22" i="34" a="1"/>
  <c r="J22" i="34" s="1"/>
  <c r="L22" i="34" s="1"/>
  <c r="J29" i="34" a="1"/>
  <c r="J29" i="34" s="1"/>
  <c r="L29" i="34" s="1"/>
  <c r="J12" i="35" a="1"/>
  <c r="J12" i="35" s="1"/>
  <c r="L12" i="35" s="1"/>
  <c r="J21" i="35" a="1"/>
  <c r="J21" i="35" s="1"/>
  <c r="L21" i="35" s="1"/>
  <c r="J24" i="36" a="1"/>
  <c r="J24" i="36" s="1"/>
  <c r="L24" i="36" s="1"/>
  <c r="J31" i="36" a="1"/>
  <c r="J31" i="36" s="1"/>
  <c r="L31" i="36" s="1"/>
  <c r="J7" i="36" a="1"/>
  <c r="J7" i="36" s="1"/>
  <c r="L7" i="36" s="1"/>
  <c r="J14" i="37" a="1"/>
  <c r="J14" i="37" s="1"/>
  <c r="L14" i="37" s="1"/>
  <c r="J21" i="37" a="1"/>
  <c r="J21" i="37" s="1"/>
  <c r="L21" i="37" s="1"/>
  <c r="J28" i="38" a="1"/>
  <c r="J28" i="38" s="1"/>
  <c r="L28" i="38" s="1"/>
  <c r="J35" i="38" a="1"/>
  <c r="J35" i="38" s="1"/>
  <c r="L35" i="38" s="1"/>
  <c r="J11" i="38" a="1"/>
  <c r="J11" i="38" s="1"/>
  <c r="L11" i="38" s="1"/>
  <c r="J18" i="39" a="1"/>
  <c r="J18" i="39" s="1"/>
  <c r="L18" i="39" s="1"/>
  <c r="J25" i="39" a="1"/>
  <c r="J25" i="39" s="1"/>
  <c r="L25" i="39" s="1"/>
  <c r="J32" i="40" a="1"/>
  <c r="J32" i="40" s="1"/>
  <c r="L32" i="40" s="1"/>
  <c r="J8" i="40" a="1"/>
  <c r="J8" i="40" s="1"/>
  <c r="L8" i="40" s="1"/>
  <c r="J15" i="40" a="1"/>
  <c r="J15" i="40" s="1"/>
  <c r="L15" i="40" s="1"/>
  <c r="J36" i="30" a="1"/>
  <c r="J36" i="30" s="1"/>
  <c r="L36" i="30" s="1"/>
  <c r="J12" i="30" a="1"/>
  <c r="J12" i="30" s="1"/>
  <c r="L12" i="30" s="1"/>
  <c r="J19" i="30" a="1"/>
  <c r="J19" i="30" s="1"/>
  <c r="L19" i="30" s="1"/>
  <c r="J26" i="31" a="1"/>
  <c r="J26" i="31" s="1"/>
  <c r="L26" i="31" s="1"/>
  <c r="J33" i="31" a="1"/>
  <c r="J33" i="31" s="1"/>
  <c r="L33" i="31" s="1"/>
  <c r="J9" i="31" a="1"/>
  <c r="J9" i="31" s="1"/>
  <c r="L9" i="31" s="1"/>
  <c r="J16" i="32" a="1"/>
  <c r="J16" i="32" s="1"/>
  <c r="L16" i="32" s="1"/>
  <c r="J23" i="32" a="1"/>
  <c r="J23" i="32" s="1"/>
  <c r="L23" i="32" s="1"/>
  <c r="J30" i="33" a="1"/>
  <c r="J30" i="33" s="1"/>
  <c r="L30" i="33" s="1"/>
  <c r="J37" i="33" a="1"/>
  <c r="J37" i="33" s="1"/>
  <c r="L37" i="33" s="1"/>
  <c r="J13" i="33" a="1"/>
  <c r="J13" i="33" s="1"/>
  <c r="L13" i="33" s="1"/>
  <c r="J20" i="34" a="1"/>
  <c r="J20" i="34" s="1"/>
  <c r="L20" i="34" s="1"/>
  <c r="J27" i="34" a="1"/>
  <c r="J27" i="34" s="1"/>
  <c r="L27" i="34" s="1"/>
  <c r="J34" i="35" a="1"/>
  <c r="J34" i="35" s="1"/>
  <c r="L34" i="35" s="1"/>
  <c r="J10" i="35" a="1"/>
  <c r="J10" i="35" s="1"/>
  <c r="L10" i="35" s="1"/>
  <c r="J19" i="35" a="1"/>
  <c r="J19" i="35" s="1"/>
  <c r="L19" i="35" s="1"/>
  <c r="J22" i="36" a="1"/>
  <c r="J22" i="36" s="1"/>
  <c r="L22" i="36" s="1"/>
  <c r="J29" i="36" a="1"/>
  <c r="J29" i="36" s="1"/>
  <c r="L29" i="36" s="1"/>
  <c r="J12" i="37" a="1"/>
  <c r="J12" i="37" s="1"/>
  <c r="L12" i="37" s="1"/>
  <c r="J19" i="37" a="1"/>
  <c r="J19" i="37" s="1"/>
  <c r="L19" i="37" s="1"/>
  <c r="J26" i="38" a="1"/>
  <c r="J26" i="38" s="1"/>
  <c r="L26" i="38" s="1"/>
  <c r="J33" i="38" a="1"/>
  <c r="J33" i="38" s="1"/>
  <c r="L33" i="38" s="1"/>
  <c r="J9" i="38" a="1"/>
  <c r="J9" i="38" s="1"/>
  <c r="L9" i="38" s="1"/>
  <c r="J16" i="39" a="1"/>
  <c r="J16" i="39" s="1"/>
  <c r="L16" i="39" s="1"/>
  <c r="J23" i="39" a="1"/>
  <c r="J23" i="39" s="1"/>
  <c r="L23" i="39" s="1"/>
  <c r="J30" i="40" a="1"/>
  <c r="J30" i="40" s="1"/>
  <c r="L30" i="40" s="1"/>
  <c r="J37" i="40" a="1"/>
  <c r="J37" i="40" s="1"/>
  <c r="L37" i="40" s="1"/>
  <c r="J13" i="40" a="1"/>
  <c r="J13" i="40" s="1"/>
  <c r="L13" i="40" s="1"/>
  <c r="J36" i="38" a="1"/>
  <c r="J36" i="38" s="1"/>
  <c r="L36" i="38" s="1"/>
  <c r="J25" i="31" a="1"/>
  <c r="J25" i="31" s="1"/>
  <c r="L25" i="31" s="1"/>
  <c r="J15" i="32" a="1"/>
  <c r="J15" i="32" s="1"/>
  <c r="L15" i="32" s="1"/>
  <c r="J12" i="34" a="1"/>
  <c r="J12" i="34" s="1"/>
  <c r="L12" i="34" s="1"/>
  <c r="J26" i="35" a="1"/>
  <c r="J26" i="35" s="1"/>
  <c r="L26" i="35" s="1"/>
  <c r="J11" i="35" a="1"/>
  <c r="J11" i="35" s="1"/>
  <c r="L11" i="35" s="1"/>
  <c r="J35" i="37" a="1"/>
  <c r="J35" i="37" s="1"/>
  <c r="L35" i="37" s="1"/>
  <c r="J32" i="39" a="1"/>
  <c r="J32" i="39" s="1"/>
  <c r="L32" i="39" s="1"/>
  <c r="J34" i="30" a="1"/>
  <c r="J34" i="30" s="1"/>
  <c r="L34" i="30" s="1"/>
  <c r="J10" i="30" a="1"/>
  <c r="J10" i="30" s="1"/>
  <c r="L10" i="30" s="1"/>
  <c r="J17" i="30" a="1"/>
  <c r="J17" i="30" s="1"/>
  <c r="L17" i="30" s="1"/>
  <c r="J24" i="31" a="1"/>
  <c r="J24" i="31" s="1"/>
  <c r="L24" i="31" s="1"/>
  <c r="J31" i="31" a="1"/>
  <c r="J31" i="31" s="1"/>
  <c r="L31" i="31" s="1"/>
  <c r="J7" i="31" a="1"/>
  <c r="J7" i="31" s="1"/>
  <c r="L7" i="31" s="1"/>
  <c r="J14" i="32" a="1"/>
  <c r="J14" i="32" s="1"/>
  <c r="L14" i="32" s="1"/>
  <c r="J21" i="32" a="1"/>
  <c r="J21" i="32" s="1"/>
  <c r="L21" i="32" s="1"/>
  <c r="J28" i="33" a="1"/>
  <c r="J28" i="33" s="1"/>
  <c r="L28" i="33" s="1"/>
  <c r="J35" i="33" a="1"/>
  <c r="J35" i="33" s="1"/>
  <c r="L35" i="33" s="1"/>
  <c r="J11" i="33" a="1"/>
  <c r="J11" i="33" s="1"/>
  <c r="L11" i="33" s="1"/>
  <c r="J18" i="34" a="1"/>
  <c r="J18" i="34" s="1"/>
  <c r="L18" i="34" s="1"/>
  <c r="J25" i="34" a="1"/>
  <c r="J25" i="34" s="1"/>
  <c r="L25" i="34" s="1"/>
  <c r="J32" i="35" a="1"/>
  <c r="J32" i="35" s="1"/>
  <c r="L32" i="35" s="1"/>
  <c r="J8" i="35" a="1"/>
  <c r="J8" i="35" s="1"/>
  <c r="L8" i="35" s="1"/>
  <c r="J17" i="35" a="1"/>
  <c r="J17" i="35" s="1"/>
  <c r="L17" i="35" s="1"/>
  <c r="J20" i="36" a="1"/>
  <c r="J20" i="36" s="1"/>
  <c r="L20" i="36" s="1"/>
  <c r="J27" i="36" a="1"/>
  <c r="J27" i="36" s="1"/>
  <c r="L27" i="36" s="1"/>
  <c r="J34" i="37" a="1"/>
  <c r="J34" i="37" s="1"/>
  <c r="L34" i="37" s="1"/>
  <c r="J10" i="37" a="1"/>
  <c r="J10" i="37" s="1"/>
  <c r="L10" i="37" s="1"/>
  <c r="J17" i="37" a="1"/>
  <c r="J17" i="37" s="1"/>
  <c r="L17" i="37" s="1"/>
  <c r="J24" i="38" a="1"/>
  <c r="J24" i="38" s="1"/>
  <c r="L24" i="38" s="1"/>
  <c r="J31" i="38" a="1"/>
  <c r="J31" i="38" s="1"/>
  <c r="L31" i="38" s="1"/>
  <c r="J7" i="38" a="1"/>
  <c r="J7" i="38" s="1"/>
  <c r="L7" i="38" s="1"/>
  <c r="J14" i="39" a="1"/>
  <c r="J14" i="39" s="1"/>
  <c r="L14" i="39" s="1"/>
  <c r="J21" i="39" a="1"/>
  <c r="J21" i="39" s="1"/>
  <c r="L21" i="39" s="1"/>
  <c r="J28" i="40" a="1"/>
  <c r="J28" i="40" s="1"/>
  <c r="L28" i="40" s="1"/>
  <c r="J35" i="40" a="1"/>
  <c r="J35" i="40" s="1"/>
  <c r="L35" i="40" s="1"/>
  <c r="J11" i="40" a="1"/>
  <c r="J11" i="40" s="1"/>
  <c r="L11" i="40" s="1"/>
  <c r="K38" i="2"/>
  <c r="J7" i="2" a="1"/>
  <c r="J7" i="2" s="1"/>
  <c r="L7" i="2" s="1"/>
  <c r="J20" i="2" a="1"/>
  <c r="J20" i="2" s="1"/>
  <c r="L20" i="2" s="1"/>
  <c r="J13" i="2" a="1"/>
  <c r="J13" i="2" s="1"/>
  <c r="L13" i="2" s="1"/>
  <c r="J36" i="2" a="1"/>
  <c r="J36" i="2" s="1"/>
  <c r="L36" i="2" s="1"/>
  <c r="J18" i="2" a="1"/>
  <c r="J18" i="2" s="1"/>
  <c r="L18" i="2" s="1"/>
  <c r="J12" i="2" a="1"/>
  <c r="J12" i="2" s="1"/>
  <c r="L12" i="2" s="1"/>
  <c r="J14" i="2" a="1"/>
  <c r="J14" i="2" s="1"/>
  <c r="L14" i="2" s="1"/>
  <c r="J31" i="2" a="1"/>
  <c r="J31" i="2" s="1"/>
  <c r="L31" i="2" s="1"/>
  <c r="J24" i="2" a="1"/>
  <c r="J24" i="2" s="1"/>
  <c r="L24" i="2" s="1"/>
  <c r="J11" i="2" a="1"/>
  <c r="J11" i="2" s="1"/>
  <c r="L11" i="2" s="1"/>
  <c r="J26" i="2" a="1"/>
  <c r="J26" i="2" s="1"/>
  <c r="L26" i="2" s="1"/>
  <c r="J37" i="2" a="1"/>
  <c r="J37" i="2" s="1"/>
  <c r="L37" i="2" s="1"/>
  <c r="J25" i="2" a="1"/>
  <c r="J25" i="2" s="1"/>
  <c r="L25" i="2" s="1"/>
  <c r="J30" i="2" a="1"/>
  <c r="J30" i="2" s="1"/>
  <c r="L30" i="2" s="1"/>
  <c r="J35" i="2" a="1"/>
  <c r="J35" i="2" s="1"/>
  <c r="L35" i="2" s="1"/>
  <c r="J29" i="2" a="1"/>
  <c r="J29" i="2" s="1"/>
  <c r="L29" i="2" s="1"/>
  <c r="J23" i="2" a="1"/>
  <c r="J23" i="2" s="1"/>
  <c r="L23" i="2" s="1"/>
  <c r="J17" i="2" a="1"/>
  <c r="J17" i="2" s="1"/>
  <c r="L17" i="2" s="1"/>
  <c r="J22" i="2" a="1"/>
  <c r="J22" i="2" s="1"/>
  <c r="L22" i="2" s="1"/>
  <c r="J10" i="2" a="1"/>
  <c r="J10" i="2" s="1"/>
  <c r="L10" i="2" s="1"/>
  <c r="J32" i="2" a="1"/>
  <c r="J32" i="2" s="1"/>
  <c r="L32" i="2" s="1"/>
  <c r="J19" i="2" a="1"/>
  <c r="J19" i="2" s="1"/>
  <c r="L19" i="2" s="1"/>
  <c r="J16" i="2" a="1"/>
  <c r="J16" i="2" s="1"/>
  <c r="L16" i="2" s="1"/>
  <c r="J34" i="2" a="1"/>
  <c r="J34" i="2" s="1"/>
  <c r="L34" i="2" s="1"/>
  <c r="J28" i="2" a="1"/>
  <c r="J28" i="2" s="1"/>
  <c r="L28" i="2" s="1"/>
  <c r="J8" i="2" a="1"/>
  <c r="J8" i="2" s="1"/>
  <c r="L8" i="2" s="1"/>
  <c r="J33" i="2" a="1"/>
  <c r="J33" i="2" s="1"/>
  <c r="L33" i="2" s="1"/>
  <c r="J27" i="2" a="1"/>
  <c r="J27" i="2" s="1"/>
  <c r="L27" i="2" s="1"/>
  <c r="J21" i="2" a="1"/>
  <c r="J21" i="2" s="1"/>
  <c r="L21" i="2" s="1"/>
  <c r="J15" i="2" a="1"/>
  <c r="J15" i="2" s="1"/>
  <c r="L15" i="2" s="1"/>
  <c r="J9" i="2" a="1"/>
  <c r="J9" i="2" s="1"/>
  <c r="L9" i="2" s="1"/>
  <c r="D14" i="17" a="1"/>
  <c r="D17" i="17" a="1"/>
  <c r="D16" i="17" a="1"/>
  <c r="D12" i="17" a="1"/>
  <c r="D21" i="17" a="1"/>
  <c r="D13" i="17" a="1"/>
  <c r="D18" i="17" a="1"/>
  <c r="D11" i="17" a="1"/>
  <c r="D20" i="17" a="1"/>
  <c r="D10" i="17" a="1"/>
  <c r="D15" i="17" a="1"/>
  <c r="D19" i="17" a="1"/>
  <c r="L38" i="30" l="1"/>
  <c r="L38" i="32"/>
  <c r="L38" i="36"/>
  <c r="L38" i="31"/>
  <c r="L38" i="38"/>
  <c r="L38" i="33"/>
  <c r="L38" i="39"/>
  <c r="L38" i="35"/>
  <c r="L38" i="40"/>
  <c r="L38" i="34"/>
  <c r="L38" i="37"/>
  <c r="J38" i="39"/>
  <c r="J38" i="31"/>
  <c r="J38" i="38"/>
  <c r="J38" i="34"/>
  <c r="J38" i="40"/>
  <c r="J38" i="32"/>
  <c r="J38" i="35"/>
  <c r="J38" i="37"/>
  <c r="J38" i="33"/>
  <c r="J38" i="30"/>
  <c r="J38" i="36"/>
  <c r="D15" i="17"/>
  <c r="D21" i="17"/>
  <c r="D20" i="17"/>
  <c r="D19" i="17"/>
  <c r="D18" i="17"/>
  <c r="D17" i="17"/>
  <c r="D16" i="17"/>
  <c r="D14" i="17"/>
  <c r="D13" i="17"/>
  <c r="D12" i="17"/>
  <c r="D11" i="17"/>
  <c r="D10" i="17"/>
  <c r="L38" i="2"/>
  <c r="J38" i="2"/>
  <c r="C10" i="17" a="1"/>
  <c r="C14" i="17" a="1"/>
  <c r="C11" i="17" a="1"/>
  <c r="C21" i="17" a="1"/>
  <c r="C16" i="17" a="1"/>
  <c r="C19" i="17" a="1"/>
  <c r="C15" i="17" a="1"/>
  <c r="C13" i="17" a="1"/>
  <c r="C20" i="17" a="1"/>
  <c r="C18" i="17" a="1"/>
  <c r="C12" i="17" a="1"/>
  <c r="C17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F3DB6E6-DC0F-4149-9643-E8EB3364B20B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696E7372-E10E-4858-A338-C1CC9EBC5441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E8F12BD6-6E91-43C6-AC9F-8A1293B2C1F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78D49956-B9C2-4B08-85F2-ACD97AD91039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A14A2861-195B-4FE3-85D9-5BE427D4D07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F71D311-89D0-4D71-9FE2-331ECCD507E8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971757F0-9AA7-4F53-BEFD-1A11CFB757C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E0C29AF-EE6E-47F8-B26B-441316753394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E448881-B872-42E1-9E8C-D536ACE8F969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2B235B2-0539-4A21-B69E-FFB06FCF92AB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CF94D9C9-9815-486D-9044-912F2A7C18D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0E20FD5-8E91-4EE8-BA4D-5AE83ED002DF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E3CF4460-E38F-4732-85B5-95BEE2AD1A67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71D68C7E-4B8A-413D-ACB0-38DA0B46605A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2EE136B-BFA7-447C-8FFA-7522FF82C87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430A3414-030A-4A80-BC6D-E4B8BBE39B2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363D87BA-3B33-484D-845F-E2F06F31F569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44E6221-4C1B-40FA-8F1D-B42B43A6A6CB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64F10F60-1F01-4C59-BD3D-D3910B7DBCD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57D3DBC5-3FA5-4460-A37B-E418387CA002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FDF20AF6-75F1-406F-9700-48D8117329A2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41EA2C0-88F7-49CF-8C31-FD01FE07F433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FD7A76B-A026-4C07-AA7D-CC37285F7A5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817229B2-4BE9-45CF-914E-1ED707932A88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56E5256-569F-4824-B880-32478099D25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474BADA7-A3D0-408A-AA0C-06055C9C6762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AFBB2199-933E-45A8-900B-BF1DC7E81C36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3BBD250B-D250-451E-915A-811D550044B3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251A606-0348-4C4F-AE30-D3B647306FD6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120CAB3-A2E2-4B21-918F-32CA28AE2054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BBCB4A5B-CFFD-4673-80F1-5C2AD138CC76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A8479E3-702D-47A8-AE3D-702AF7A4D841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97A3ED3A-D402-4A72-BE71-94747415E6D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2B3519E-459F-49CA-9FB9-920D2EA43B8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4CB02299-F572-45F1-A3F5-B4018F21BBAA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26AAA762-C231-4C8E-9232-EBF77140149C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875DCBA-C5F4-4377-B62E-A9B2F1E647E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4E1354C-F9C7-4261-A351-305A5BAA0BD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744348AA-4FB6-4771-839B-29DE35024C81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99C8802D-84C1-4C35-8BBC-9864032C9B6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BDC2FF2-BDDD-4790-AB7D-2C86475EC33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2488284-3090-49C5-A745-413A9A88E97F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426FA94-1513-4119-8D3D-727F895B077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64DC2EF1-5A77-4C40-9EB6-838503E581A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<sst xmlns="http://schemas.openxmlformats.org/spreadsheetml/2006/main" count="609" uniqueCount="139">
  <si>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</si>
  <si>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</si>
  <si>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</si>
  <si>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</si>
  <si>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</si>
  <si>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</si>
  <si>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</si>
  <si>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</si>
  <si>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</si>
  <si>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</si>
  <si>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</si>
  <si>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</si>
  <si>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</si>
  <si>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</si>
  <si>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</si>
  <si>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</si>
  <si>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</si>
  <si>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</si>
  <si>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</si>
  <si>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</si>
  <si>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</si>
  <si>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</si>
  <si>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</si>
  <si>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</si>
  <si>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</si>
  <si>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</si>
  <si>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</si>
  <si>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</si>
  <si>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</si>
  <si>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</si>
  <si>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</si>
  <si>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</si>
  <si>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</si>
  <si>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</si>
  <si>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</si>
  <si>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</si>
  <si>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</si>
  <si>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</si>
  <si>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</si>
  <si>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</si>
  <si>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</si>
  <si>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</si>
  <si>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</si>
  <si>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</si>
  <si>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</si>
  <si>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</si>
  <si>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</si>
  <si>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</si>
  <si>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</si>
  <si>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</si>
  <si>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</si>
  <si>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</si>
  <si>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</si>
  <si>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</si>
  <si>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</si>
  <si>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</si>
  <si>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</si>
  <si>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</si>
  <si>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</si>
  <si>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</si>
  <si>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</si>
  <si>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</si>
  <si>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</si>
  <si>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</si>
  <si>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</si>
  <si>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</si>
  <si>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</si>
  <si>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</si>
  <si>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</si>
  <si>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</si>
  <si>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</si>
  <si>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</si>
  <si>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</si>
  <si>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</si>
  <si>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</si>
  <si>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</si>
  <si>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</si>
  <si>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</si>
  <si>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</si>
  <si>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</si>
  <si>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</si>
  <si>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</si>
  <si>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</si>
  <si>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</si>
  <si>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</si>
  <si>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</si>
  <si>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</si>
  <si>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</si>
  <si>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</si>
  <si>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</si>
  <si>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</si>
  <si>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</si>
  <si>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</si>
  <si>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</si>
  <si>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</si>
  <si>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</si>
  <si>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</si>
  <si>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</si>
  <si>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</si>
  <si>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</si>
  <si>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</si>
  <si>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</si>
  <si>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</si>
  <si>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</si>
  <si>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</si>
  <si>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</si>
  <si>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</si>
  <si>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</si>
  <si>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</si>
  <si>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</si>
  <si>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</si>
  <si>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</si>
  <si>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</si>
  <si>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</si>
  <si>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</si>
  <si>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</si>
  <si>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</si>
  <si>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</si>
  <si>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</si>
  <si>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</si>
  <si>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</si>
  <si>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</si>
  <si>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</si>
  <si>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</si>
  <si>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</si>
  <si>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</si>
  <si>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</si>
  <si>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</si>
  <si>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</si>
  <si>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</si>
  <si>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</si>
  <si>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</si>
  <si>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</si>
  <si>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</si>
  <si>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</si>
  <si>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</si>
  <si>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</si>
  <si>
    <t>Home Office</t>
  </si>
  <si>
    <t>Geschäftsstelle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</si>
</sst>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0C3DB-47DF-4C22-AF7D-D3887E49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860" y="741426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2F61FD-3393-470E-9E34-AE65E2F2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55B3F2-1908-474E-B02E-5DE87C97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F92955-921D-4EFA-BE13-811DDE5D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7FA54D-2E76-42F5-935D-ABEAB691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DCE7BD-630E-4B9F-BD1F-D837CB9B3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3CFB4E-2964-4C41-B574-5FE54CFE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F37B32-37D3-485B-9DE1-9E7F2A48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A54D66-4E64-44AE-8F91-BA1524C0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66D252-DB27-42A3-8457-DC181E9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AEF1F-A7E6-40EC-9FE3-9CDD21C2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D75506-7397-4677-B530-E1DA5DD9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29" dataDxfId="27" headerRowBorderDxfId="28" tableBorderDxfId="26" totalsRowBorderDxfId="25">
  <autoFilter ref="C1:C8" xr:uid="{00000000-0009-0000-0100-000001000000}"/>
  <tableColumns count="1">
    <tableColumn id="1" xr3:uid="{00000000-0010-0000-0000-000001000000}" name="Abwesenheitstage" dataDxfId="2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zs.de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7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opLeftCell="A6" zoomScale="90" zoomScaleNormal="90" workbookViewId="0">
      <selection activeCell="G21" sqref="G21"/>
    </sheetView>
  </sheetViews>
  <sheetFormatPr baseColWidth="10" defaultRowHeight="14.4" x14ac:dyDescent="0.3"/>
  <cols>
    <col min="1" max="1" width="37.21875" bestFit="1" customWidth="1"/>
    <col min="2" max="2" width="14.109375" bestFit="1" customWidth="1"/>
    <col min="6" max="6" width="18.21875" customWidth="1"/>
  </cols>
  <sheetData>
    <row r="1" spans="1:6" ht="15.6" x14ac:dyDescent="0.3">
      <c r="A1" s="1" t="s">
        <v>0</v>
      </c>
    </row>
    <row r="2" spans="1:6" ht="15" thickBot="1" x14ac:dyDescent="0.35"/>
    <row r="3" spans="1:6" ht="15" thickBot="1" x14ac:dyDescent="0.35">
      <c r="A3" s="2" t="s">
        <v>1</v>
      </c>
      <c r="B3" s="68" t="s">
        <v>135</v>
      </c>
      <c r="C3" s="69"/>
      <c r="D3" s="70"/>
    </row>
    <row r="4" spans="1:6" ht="15" thickBot="1" x14ac:dyDescent="0.35"/>
    <row r="5" spans="1:6" ht="15" thickBot="1" x14ac:dyDescent="0.35">
      <c r="A5" s="2" t="s">
        <v>2</v>
      </c>
      <c r="B5" s="71" t="s">
        <v>44</v>
      </c>
      <c r="C5" s="72"/>
      <c r="D5" s="73"/>
    </row>
    <row r="6" spans="1:6" ht="15" thickBot="1" x14ac:dyDescent="0.35">
      <c r="A6" t="s">
        <v>3</v>
      </c>
      <c r="B6" s="71" t="s">
        <v>45</v>
      </c>
      <c r="C6" s="72"/>
      <c r="D6" s="73"/>
    </row>
    <row r="7" spans="1:6" ht="15" thickBot="1" x14ac:dyDescent="0.35">
      <c r="A7" t="s">
        <v>4</v>
      </c>
      <c r="B7" s="71">
        <v>107</v>
      </c>
      <c r="C7" s="72"/>
      <c r="D7" s="73"/>
    </row>
    <row r="8" spans="1:6" ht="15" thickBot="1" x14ac:dyDescent="0.35">
      <c r="A8" t="s">
        <v>5</v>
      </c>
      <c r="B8" s="71" t="s">
        <v>46</v>
      </c>
      <c r="C8" s="72"/>
      <c r="D8" s="73"/>
    </row>
    <row r="9" spans="1:6" ht="15" thickBot="1" x14ac:dyDescent="0.35"/>
    <row r="10" spans="1:6" ht="15" thickBot="1" x14ac:dyDescent="0.35">
      <c r="A10" s="2" t="s">
        <v>6</v>
      </c>
      <c r="B10" s="45">
        <v>2024</v>
      </c>
    </row>
    <row r="12" spans="1:6" ht="15" thickBot="1" x14ac:dyDescent="0.35">
      <c r="A12" t="s">
        <v>16</v>
      </c>
      <c r="B12" s="11"/>
      <c r="C12" t="s">
        <v>15</v>
      </c>
      <c r="D12" s="11"/>
      <c r="E12" s="11"/>
      <c r="F12" s="11"/>
    </row>
    <row r="13" spans="1:6" ht="15" thickBot="1" x14ac:dyDescent="0.35">
      <c r="A13" s="3" t="s">
        <v>7</v>
      </c>
      <c r="B13" s="45" t="s">
        <v>43</v>
      </c>
      <c r="C13" s="46"/>
      <c r="D13" s="47"/>
    </row>
    <row r="14" spans="1:6" ht="15" thickBot="1" x14ac:dyDescent="0.35">
      <c r="A14" s="3" t="s">
        <v>8</v>
      </c>
      <c r="B14" s="45" t="s">
        <v>42</v>
      </c>
      <c r="C14" s="46"/>
      <c r="D14" s="47"/>
    </row>
    <row r="15" spans="1:6" ht="15" thickBot="1" x14ac:dyDescent="0.35">
      <c r="A15" s="3" t="s">
        <v>9</v>
      </c>
      <c r="B15" s="45" t="s">
        <v>43</v>
      </c>
      <c r="C15" s="46"/>
      <c r="D15" s="47"/>
    </row>
    <row r="17" spans="1:3" ht="15" thickBot="1" x14ac:dyDescent="0.35">
      <c r="A17" s="2" t="s">
        <v>10</v>
      </c>
    </row>
    <row r="18" spans="1:3" ht="15" thickBot="1" x14ac:dyDescent="0.35">
      <c r="A18" t="s">
        <v>11</v>
      </c>
      <c r="B18" s="48">
        <v>5</v>
      </c>
    </row>
    <row r="20" spans="1:3" x14ac:dyDescent="0.3">
      <c r="A20" s="2" t="s">
        <v>12</v>
      </c>
    </row>
    <row r="21" spans="1:3" ht="15" thickBot="1" x14ac:dyDescent="0.35">
      <c r="A21" s="6" t="s">
        <v>13</v>
      </c>
      <c r="B21" s="7" t="s">
        <v>14</v>
      </c>
    </row>
    <row r="22" spans="1:3" ht="15" thickBot="1" x14ac:dyDescent="0.35">
      <c r="A22" s="22">
        <v>45362</v>
      </c>
      <c r="B22" s="48">
        <v>8</v>
      </c>
    </row>
    <row r="23" spans="1:3" ht="15" thickBot="1" x14ac:dyDescent="0.35">
      <c r="A23" s="22">
        <v>45363</v>
      </c>
      <c r="B23" s="48">
        <v>8</v>
      </c>
    </row>
    <row r="24" spans="1:3" ht="15" thickBot="1" x14ac:dyDescent="0.35">
      <c r="A24" s="22">
        <v>45364</v>
      </c>
      <c r="B24" s="48">
        <v>8</v>
      </c>
    </row>
    <row r="25" spans="1:3" ht="15" thickBot="1" x14ac:dyDescent="0.35">
      <c r="A25" s="22">
        <v>45365</v>
      </c>
      <c r="B25" s="48">
        <v>8</v>
      </c>
    </row>
    <row r="26" spans="1:3" ht="15" thickBot="1" x14ac:dyDescent="0.35">
      <c r="A26" s="22">
        <v>45366</v>
      </c>
      <c r="B26" s="48">
        <v>5.5</v>
      </c>
    </row>
    <row r="27" spans="1:3" ht="15" thickBot="1" x14ac:dyDescent="0.35">
      <c r="A27" s="22">
        <v>45367</v>
      </c>
      <c r="B27" s="48"/>
    </row>
    <row r="28" spans="1:3" ht="15" thickBot="1" x14ac:dyDescent="0.35">
      <c r="A28" s="22">
        <v>45368</v>
      </c>
      <c r="B28" s="48"/>
    </row>
    <row r="29" spans="1:3" x14ac:dyDescent="0.3">
      <c r="B29" s="23">
        <f>SUM(B22:B28)</f>
        <v>37.5</v>
      </c>
    </row>
    <row r="32" spans="1:3" x14ac:dyDescent="0.3">
      <c r="A32" s="8"/>
      <c r="B32" s="66" t="s">
        <v>135</v>
      </c>
      <c r="C32" s="66"/>
    </row>
    <row r="33" spans="1:3" x14ac:dyDescent="0.3">
      <c r="B33" s="67" t="s">
        <v>136</v>
      </c>
      <c r="C33" s="67"/>
    </row>
    <row r="34" spans="1:3" x14ac:dyDescent="0.3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4"/>
  <sheetViews>
    <sheetView tabSelected="1" zoomScaleNormal="100" workbookViewId="0">
      <selection activeCell="C22" sqref="C2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45292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45293</v>
      </c>
      <c r="B8" s="44">
        <v>8</v>
      </c>
      <c r="C8" s="44">
        <v>17.55</v>
      </c>
      <c r="D8" s="28" cm="1">
        <f t="array" ref="D8">_xlfn.IFS(C8="","",(C8-B8)&gt;9.5+E8,0.75,(C8-B8)&gt;6+E8,0.5,(C8-B8)&lt;=6+E8,0)</f>
        <v>0.75</v>
      </c>
      <c r="E8" s="44"/>
      <c r="F8" s="62" t="s">
        <v>137</v>
      </c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8</v>
      </c>
      <c r="K8" s="28">
        <f>IF(B8="",0,C8-B8-D8-E8)</f>
        <v>8.8000000000000007</v>
      </c>
      <c r="L8" s="28">
        <f ca="1">IFERROR(K8-J8,"")</f>
        <v>0.80000000000000071</v>
      </c>
    </row>
    <row r="9" spans="1:14" x14ac:dyDescent="0.3">
      <c r="A9" s="27">
        <v>45294</v>
      </c>
      <c r="B9" s="44">
        <v>8.1</v>
      </c>
      <c r="C9" s="44">
        <v>16.3</v>
      </c>
      <c r="D9" s="28" cm="1">
        <f t="array" ref="D9">_xlfn.IFS(C9="","",(C9-B9)&gt;9.5+E9,0.75,(C9-B9)&gt;6+E9,0.5,(C9-B9)&lt;=6+E9,0)</f>
        <v>0.5</v>
      </c>
      <c r="E9" s="44"/>
      <c r="F9" s="62" t="s">
        <v>138</v>
      </c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8</v>
      </c>
      <c r="K9" s="28">
        <f t="shared" ref="K9:K37" si="0">IF(B9="",0,C9-B9-D9-E9)</f>
        <v>7.7000000000000011</v>
      </c>
      <c r="L9" s="28">
        <f t="shared" ref="L9:L37" ca="1" si="1">IFERROR(K9-J9,"")</f>
        <v>-0.29999999999999893</v>
      </c>
    </row>
    <row r="10" spans="1:14" x14ac:dyDescent="0.3">
      <c r="A10" s="27">
        <v>45295</v>
      </c>
      <c r="B10" s="44">
        <v>8.3000000000000007</v>
      </c>
      <c r="C10" s="44">
        <v>16</v>
      </c>
      <c r="D10" s="28" cm="1">
        <f t="array" ref="D10">_xlfn.IFS(C10="","",(C10-B10)&gt;9.5+E10,0.75,(C10-B10)&gt;6+E10,0.5,(C10-B10)&lt;=6+E10,0)</f>
        <v>0.5</v>
      </c>
      <c r="E10" s="44"/>
      <c r="F10" s="62" t="s">
        <v>137</v>
      </c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8</v>
      </c>
      <c r="K10" s="28">
        <f t="shared" si="0"/>
        <v>7.1999999999999993</v>
      </c>
      <c r="L10" s="28">
        <f t="shared" ca="1" si="1"/>
        <v>-0.80000000000000071</v>
      </c>
    </row>
    <row r="11" spans="1:14" x14ac:dyDescent="0.3">
      <c r="A11" s="27">
        <v>45296</v>
      </c>
      <c r="B11" s="44">
        <v>8.5</v>
      </c>
      <c r="C11" s="44">
        <v>16.45</v>
      </c>
      <c r="D11" s="28" cm="1">
        <f t="array" ref="D11">_xlfn.IFS(C11="","",(C11-B11)&gt;9.5+E11,0.75,(C11-B11)&gt;6+E11,0.5,(C11-B11)&lt;=6+E11,0)</f>
        <v>0.5</v>
      </c>
      <c r="E11" s="44"/>
      <c r="F11" s="62" t="s">
        <v>137</v>
      </c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5.5</v>
      </c>
      <c r="K11" s="28">
        <f t="shared" si="0"/>
        <v>7.4499999999999993</v>
      </c>
      <c r="L11" s="28">
        <f t="shared" ca="1" si="1"/>
        <v>1.9499999999999993</v>
      </c>
    </row>
    <row r="12" spans="1:14" x14ac:dyDescent="0.3">
      <c r="A12" s="27">
        <v>45297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45298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45299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 t="s">
        <v>36</v>
      </c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45300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 t="s">
        <v>36</v>
      </c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45301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 t="s">
        <v>39</v>
      </c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45302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 t="s">
        <v>39</v>
      </c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45303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 t="s">
        <v>39</v>
      </c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45304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45305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45306</v>
      </c>
      <c r="B21" s="44">
        <v>8</v>
      </c>
      <c r="C21" s="44">
        <v>16.3</v>
      </c>
      <c r="D21" s="28" cm="1">
        <f t="array" ref="D21">_xlfn.IFS(C21="","",(C21-B21)&gt;9.5+E21,0.75,(C21-B21)&gt;6+E21,0.5,(C21-B21)&lt;=6+E21,0)</f>
        <v>0.5</v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8</v>
      </c>
      <c r="K21" s="28">
        <f t="shared" si="0"/>
        <v>7.8000000000000007</v>
      </c>
      <c r="L21" s="28">
        <f t="shared" ca="1" si="1"/>
        <v>-0.19999999999999929</v>
      </c>
    </row>
    <row r="22" spans="1:12" x14ac:dyDescent="0.3">
      <c r="A22" s="27">
        <v>45307</v>
      </c>
      <c r="B22" s="44">
        <v>8.5</v>
      </c>
      <c r="C22" s="44">
        <v>17.5</v>
      </c>
      <c r="D22" s="28" cm="1">
        <f t="array" ref="D22">_xlfn.IFS(C22="","",(C22-B22)&gt;9.5+E22,0.75,(C22-B22)&gt;6+E22,0.5,(C22-B22)&lt;=6+E22,0)</f>
        <v>0.5</v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8</v>
      </c>
      <c r="K22" s="28">
        <f t="shared" si="0"/>
        <v>8.5</v>
      </c>
      <c r="L22" s="28">
        <f t="shared" ca="1" si="1"/>
        <v>0.5</v>
      </c>
    </row>
    <row r="23" spans="1:12" x14ac:dyDescent="0.3">
      <c r="A23" s="27">
        <v>45308</v>
      </c>
      <c r="B23" s="44">
        <v>8.1999999999999993</v>
      </c>
      <c r="C23" s="44">
        <v>14</v>
      </c>
      <c r="D23" s="28" cm="1">
        <f t="array" ref="D23">_xlfn.IFS(C23="","",(C23-B23)&gt;9.5+E23,0.75,(C23-B23)&gt;6+E23,0.5,(C23-B23)&lt;=6+E23,0)</f>
        <v>0</v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8</v>
      </c>
      <c r="K23" s="28">
        <f t="shared" si="0"/>
        <v>5.8000000000000007</v>
      </c>
      <c r="L23" s="28">
        <f t="shared" ca="1" si="1"/>
        <v>-2.1999999999999993</v>
      </c>
    </row>
    <row r="24" spans="1:12" x14ac:dyDescent="0.3">
      <c r="A24" s="27">
        <v>45309</v>
      </c>
      <c r="B24" s="44">
        <v>8</v>
      </c>
      <c r="C24" s="44">
        <v>14</v>
      </c>
      <c r="D24" s="28" cm="1">
        <f t="array" ref="D24">_xlfn.IFS(C24="","",(C24-B24)&gt;9.5+E24,0.75,(C24-B24)&gt;6+E24,0.5,(C24-B24)&lt;=6+E24,0)</f>
        <v>0</v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8</v>
      </c>
      <c r="K24" s="28">
        <f t="shared" si="0"/>
        <v>6</v>
      </c>
      <c r="L24" s="28">
        <f t="shared" ca="1" si="1"/>
        <v>-2</v>
      </c>
    </row>
    <row r="25" spans="1:12" x14ac:dyDescent="0.3">
      <c r="A25" s="27">
        <v>45310</v>
      </c>
      <c r="B25" s="44">
        <v>8</v>
      </c>
      <c r="C25" s="44">
        <v>16</v>
      </c>
      <c r="D25" s="28" cm="1">
        <f t="array" ref="D25">_xlfn.IFS(C25="","",(C25-B25)&gt;9.5+E25,0.75,(C25-B25)&gt;6+E25,0.5,(C25-B25)&lt;=6+E25,0)</f>
        <v>0.5</v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5.5</v>
      </c>
      <c r="K25" s="28">
        <f t="shared" si="0"/>
        <v>7.5</v>
      </c>
      <c r="L25" s="28">
        <f t="shared" ca="1" si="1"/>
        <v>2</v>
      </c>
    </row>
    <row r="26" spans="1:12" x14ac:dyDescent="0.3">
      <c r="A26" s="27">
        <v>45311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45312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45313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8</v>
      </c>
      <c r="K28" s="28">
        <f t="shared" si="0"/>
        <v>0</v>
      </c>
      <c r="L28" s="28">
        <f t="shared" ca="1" si="1"/>
        <v>-8</v>
      </c>
    </row>
    <row r="29" spans="1:12" x14ac:dyDescent="0.3">
      <c r="A29" s="27">
        <v>45314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8</v>
      </c>
      <c r="K29" s="28">
        <f t="shared" si="0"/>
        <v>0</v>
      </c>
      <c r="L29" s="28">
        <f t="shared" ca="1" si="1"/>
        <v>-8</v>
      </c>
    </row>
    <row r="30" spans="1:12" x14ac:dyDescent="0.3">
      <c r="A30" s="27">
        <v>45315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8</v>
      </c>
      <c r="K30" s="28">
        <f t="shared" si="0"/>
        <v>0</v>
      </c>
      <c r="L30" s="28">
        <f t="shared" ca="1" si="1"/>
        <v>-8</v>
      </c>
    </row>
    <row r="31" spans="1:12" x14ac:dyDescent="0.3">
      <c r="A31" s="27">
        <v>45316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8</v>
      </c>
      <c r="K31" s="28">
        <f t="shared" si="0"/>
        <v>0</v>
      </c>
      <c r="L31" s="28">
        <f t="shared" ca="1" si="1"/>
        <v>-8</v>
      </c>
    </row>
    <row r="32" spans="1:12" x14ac:dyDescent="0.3">
      <c r="A32" s="27">
        <v>45317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5.5</v>
      </c>
      <c r="K32" s="28">
        <f t="shared" si="0"/>
        <v>0</v>
      </c>
      <c r="L32" s="28">
        <f t="shared" ca="1" si="1"/>
        <v>-5.5</v>
      </c>
    </row>
    <row r="33" spans="1:12" x14ac:dyDescent="0.3">
      <c r="A33" s="27">
        <v>45318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45319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45320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8</v>
      </c>
      <c r="K35" s="28">
        <f t="shared" si="0"/>
        <v>0</v>
      </c>
      <c r="L35" s="28">
        <f t="shared" ca="1" si="1"/>
        <v>-8</v>
      </c>
    </row>
    <row r="36" spans="1:12" x14ac:dyDescent="0.3">
      <c r="A36" s="27">
        <v>45321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8</v>
      </c>
      <c r="K36" s="28">
        <f t="shared" si="0"/>
        <v>0</v>
      </c>
      <c r="L36" s="28">
        <f t="shared" ca="1" si="1"/>
        <v>-8</v>
      </c>
    </row>
    <row r="37" spans="1:12" x14ac:dyDescent="0.3">
      <c r="A37" s="27">
        <v>45322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8</v>
      </c>
      <c r="K37" s="28">
        <f t="shared" si="0"/>
        <v>0</v>
      </c>
      <c r="L37" s="28">
        <f t="shared" ca="1" si="1"/>
        <v>-8</v>
      </c>
    </row>
    <row r="38" spans="1:12" ht="15.6" x14ac:dyDescent="0.3">
      <c r="J38" s="42">
        <f ca="1">SUM(J7:J37)</f>
        <v>128.5</v>
      </c>
      <c r="K38" s="42">
        <f>SUM(K7:K37)</f>
        <v>66.75</v>
      </c>
      <c r="L38" s="42">
        <f ca="1">SUM(L7:L37)</f>
        <v>-61.75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22" priority="2">
      <formula>WEEKDAY($A7,2)&gt;5</formula>
    </cfRule>
  </conditionalFormatting>
  <dataValidations count="1">
    <dataValidation type="list" allowBlank="1" showInputMessage="1" showErrorMessage="1" sqref="G7:G37" xr:uid="{00000000-0002-0000-0100-000000000000}">
      <formula1>Abwesenheitstage</formula1>
    </dataValidation>
  </dataValidations>
  <hyperlinks>
    <hyperlink ref="L44" r:id="rId1" xr:uid="{F95EA603-FD8A-43CE-BA61-B8ABC66777B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A62BB-28DA-45DC-B738-E3207A74519B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1829-55AE-46BF-933F-B0398FCB0F4D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2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5">_xlfn.SEQUENCE(EOMONTH(DATE(L3,L2,1),0)-DATE(L3,L2,1)+1,,DATE(L3,L2,1))</f>
        <v>45323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8</v>
      </c>
      <c r="K7" s="28">
        <f>IF(B7="",0,C7-B7-D7-E7)</f>
        <v>0</v>
      </c>
      <c r="L7" s="28">
        <f ca="1">IFERROR(K7-J7,"")</f>
        <v>-8</v>
      </c>
    </row>
    <row r="8" spans="1:14" x14ac:dyDescent="0.3">
      <c r="A8" s="27">
        <v>45324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5.5</v>
      </c>
      <c r="K8" s="28">
        <f>IF(B8="",0,C8-B8-D8-E8)</f>
        <v>0</v>
      </c>
      <c r="L8" s="28">
        <f ca="1">IFERROR(K8-J8,"")</f>
        <v>-5.5</v>
      </c>
    </row>
    <row r="9" spans="1:14" x14ac:dyDescent="0.3">
      <c r="A9" s="27">
        <v>45325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45326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45327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8</v>
      </c>
      <c r="K11" s="28">
        <f t="shared" si="0"/>
        <v>0</v>
      </c>
      <c r="L11" s="28">
        <f t="shared" ca="1" si="1"/>
        <v>-8</v>
      </c>
    </row>
    <row r="12" spans="1:14" x14ac:dyDescent="0.3">
      <c r="A12" s="27">
        <v>45328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8</v>
      </c>
      <c r="K12" s="28">
        <f t="shared" si="0"/>
        <v>0</v>
      </c>
      <c r="L12" s="28">
        <f t="shared" ca="1" si="1"/>
        <v>-8</v>
      </c>
    </row>
    <row r="13" spans="1:14" x14ac:dyDescent="0.3">
      <c r="A13" s="27">
        <v>45329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8</v>
      </c>
      <c r="K13" s="28">
        <f t="shared" si="0"/>
        <v>0</v>
      </c>
      <c r="L13" s="28">
        <f t="shared" ca="1" si="1"/>
        <v>-8</v>
      </c>
    </row>
    <row r="14" spans="1:14" x14ac:dyDescent="0.3">
      <c r="A14" s="27">
        <v>45330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8</v>
      </c>
      <c r="K14" s="28">
        <f t="shared" si="0"/>
        <v>0</v>
      </c>
      <c r="L14" s="28">
        <f t="shared" ca="1" si="1"/>
        <v>-8</v>
      </c>
    </row>
    <row r="15" spans="1:14" x14ac:dyDescent="0.3">
      <c r="A15" s="27">
        <v>45331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5.5</v>
      </c>
      <c r="K15" s="28">
        <f t="shared" si="0"/>
        <v>0</v>
      </c>
      <c r="L15" s="28">
        <f t="shared" ca="1" si="1"/>
        <v>-5.5</v>
      </c>
    </row>
    <row r="16" spans="1:14" x14ac:dyDescent="0.3">
      <c r="A16" s="27">
        <v>45332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45333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45334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8</v>
      </c>
      <c r="K18" s="28">
        <f t="shared" si="0"/>
        <v>0</v>
      </c>
      <c r="L18" s="28">
        <f t="shared" ca="1" si="1"/>
        <v>-8</v>
      </c>
    </row>
    <row r="19" spans="1:12" x14ac:dyDescent="0.3">
      <c r="A19" s="27">
        <v>45335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8</v>
      </c>
      <c r="K19" s="28">
        <f t="shared" si="0"/>
        <v>0</v>
      </c>
      <c r="L19" s="28">
        <f t="shared" ca="1" si="1"/>
        <v>-8</v>
      </c>
    </row>
    <row r="20" spans="1:12" x14ac:dyDescent="0.3">
      <c r="A20" s="27">
        <v>45336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8</v>
      </c>
      <c r="K20" s="28">
        <f t="shared" si="0"/>
        <v>0</v>
      </c>
      <c r="L20" s="28">
        <f t="shared" ca="1" si="1"/>
        <v>-8</v>
      </c>
    </row>
    <row r="21" spans="1:12" x14ac:dyDescent="0.3">
      <c r="A21" s="27">
        <v>45337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8</v>
      </c>
      <c r="K21" s="28">
        <f t="shared" si="0"/>
        <v>0</v>
      </c>
      <c r="L21" s="28">
        <f t="shared" ca="1" si="1"/>
        <v>-8</v>
      </c>
    </row>
    <row r="22" spans="1:12" x14ac:dyDescent="0.3">
      <c r="A22" s="27">
        <v>45338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5.5</v>
      </c>
      <c r="K22" s="28">
        <f t="shared" si="0"/>
        <v>0</v>
      </c>
      <c r="L22" s="28">
        <f t="shared" ca="1" si="1"/>
        <v>-5.5</v>
      </c>
    </row>
    <row r="23" spans="1:12" x14ac:dyDescent="0.3">
      <c r="A23" s="27">
        <v>45339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45340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45341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8</v>
      </c>
      <c r="K25" s="28">
        <f t="shared" si="0"/>
        <v>0</v>
      </c>
      <c r="L25" s="28">
        <f t="shared" ca="1" si="1"/>
        <v>-8</v>
      </c>
    </row>
    <row r="26" spans="1:12" x14ac:dyDescent="0.3">
      <c r="A26" s="27">
        <v>45342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8</v>
      </c>
      <c r="K26" s="28">
        <f t="shared" si="0"/>
        <v>0</v>
      </c>
      <c r="L26" s="28">
        <f t="shared" ca="1" si="1"/>
        <v>-8</v>
      </c>
    </row>
    <row r="27" spans="1:12" x14ac:dyDescent="0.3">
      <c r="A27" s="27">
        <v>45343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8</v>
      </c>
      <c r="K27" s="28">
        <f t="shared" si="0"/>
        <v>0</v>
      </c>
      <c r="L27" s="28">
        <f t="shared" ca="1" si="1"/>
        <v>-8</v>
      </c>
    </row>
    <row r="28" spans="1:12" x14ac:dyDescent="0.3">
      <c r="A28" s="27">
        <v>45344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8</v>
      </c>
      <c r="K28" s="28">
        <f t="shared" si="0"/>
        <v>0</v>
      </c>
      <c r="L28" s="28">
        <f t="shared" ca="1" si="1"/>
        <v>-8</v>
      </c>
    </row>
    <row r="29" spans="1:12" x14ac:dyDescent="0.3">
      <c r="A29" s="27">
        <v>45345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5.5</v>
      </c>
      <c r="K29" s="28">
        <f t="shared" si="0"/>
        <v>0</v>
      </c>
      <c r="L29" s="28">
        <f t="shared" ca="1" si="1"/>
        <v>-5.5</v>
      </c>
    </row>
    <row r="30" spans="1:12" x14ac:dyDescent="0.3">
      <c r="A30" s="27">
        <v>45346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45347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45348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8</v>
      </c>
      <c r="K32" s="28">
        <f t="shared" si="0"/>
        <v>0</v>
      </c>
      <c r="L32" s="28">
        <f t="shared" ca="1" si="1"/>
        <v>-8</v>
      </c>
    </row>
    <row r="33" spans="1:12" x14ac:dyDescent="0.3">
      <c r="A33" s="27">
        <v>45349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8</v>
      </c>
      <c r="K33" s="28">
        <f t="shared" si="0"/>
        <v>0</v>
      </c>
      <c r="L33" s="28">
        <f t="shared" ca="1" si="1"/>
        <v>-8</v>
      </c>
    </row>
    <row r="34" spans="1:12" x14ac:dyDescent="0.3">
      <c r="A34" s="27">
        <v>45350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8</v>
      </c>
      <c r="K34" s="28">
        <f t="shared" si="0"/>
        <v>0</v>
      </c>
      <c r="L34" s="28">
        <f t="shared" ca="1" si="1"/>
        <v>-8</v>
      </c>
    </row>
    <row r="35" spans="1:12" x14ac:dyDescent="0.3">
      <c r="A35" s="27">
        <v>45351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8</v>
      </c>
      <c r="K35" s="28">
        <f t="shared" si="0"/>
        <v>0</v>
      </c>
      <c r="L35" s="28">
        <f t="shared" ca="1" si="1"/>
        <v>-8</v>
      </c>
    </row>
    <row r="36" spans="1:12" x14ac:dyDescent="0.3">
      <c r="A36" s="27"/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158</v>
      </c>
      <c r="K38" s="42">
        <f>SUM(K7:K37)</f>
        <v>0</v>
      </c>
      <c r="L38" s="42">
        <f ca="1">SUM(L7:L37)</f>
        <v>-158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20" priority="2">
      <formula>WEEKDAY($A7,2)&gt;5</formula>
    </cfRule>
  </conditionalFormatting>
  <dataValidations count="1">
    <dataValidation type="list" allowBlank="1" showInputMessage="1" showErrorMessage="1" sqref="G7:G37" xr:uid="{FABD4406-E822-4D87-B4B3-6312529D1868}">
      <formula1>Abwesenheitstage</formula1>
    </dataValidation>
  </dataValidations>
  <hyperlinks>
    <hyperlink ref="L44" r:id="rId1" xr:uid="{488DA2DB-DD7C-4E30-BDFD-3A5B3374E2A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BDC574-B205-4589-BB8A-AD257C3B76D7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059AE-ABDA-4E72-90BC-47C8BEE5FBAA}">
          <x14:formula1>
            <xm:f>Hilfstabelle!$A$2:$A$13</xm:f>
          </x14:formula1>
          <xm:sqref>L2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1883-383C-4569-AD3E-13475265F93D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3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45352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5.5</v>
      </c>
      <c r="K7" s="28">
        <f>IF(B7="",0,C7-B7-D7-E7)</f>
        <v>0</v>
      </c>
      <c r="L7" s="28">
        <f ca="1">IFERROR(K7-J7,"")</f>
        <v>-5.5</v>
      </c>
    </row>
    <row r="8" spans="1:14" x14ac:dyDescent="0.3">
      <c r="A8" s="27">
        <v>45353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45354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45355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8</v>
      </c>
      <c r="K10" s="28">
        <f t="shared" si="0"/>
        <v>0</v>
      </c>
      <c r="L10" s="28">
        <f t="shared" ca="1" si="1"/>
        <v>-8</v>
      </c>
    </row>
    <row r="11" spans="1:14" x14ac:dyDescent="0.3">
      <c r="A11" s="27">
        <v>45356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8</v>
      </c>
      <c r="K11" s="28">
        <f t="shared" si="0"/>
        <v>0</v>
      </c>
      <c r="L11" s="28">
        <f t="shared" ca="1" si="1"/>
        <v>-8</v>
      </c>
    </row>
    <row r="12" spans="1:14" x14ac:dyDescent="0.3">
      <c r="A12" s="27">
        <v>45357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8</v>
      </c>
      <c r="K12" s="28">
        <f t="shared" si="0"/>
        <v>0</v>
      </c>
      <c r="L12" s="28">
        <f t="shared" ca="1" si="1"/>
        <v>-8</v>
      </c>
    </row>
    <row r="13" spans="1:14" x14ac:dyDescent="0.3">
      <c r="A13" s="27">
        <v>45358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8</v>
      </c>
      <c r="K13" s="28">
        <f t="shared" si="0"/>
        <v>0</v>
      </c>
      <c r="L13" s="28">
        <f t="shared" ca="1" si="1"/>
        <v>-8</v>
      </c>
    </row>
    <row r="14" spans="1:14" x14ac:dyDescent="0.3">
      <c r="A14" s="27">
        <v>45359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45360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45361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45362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8</v>
      </c>
      <c r="K17" s="28">
        <f t="shared" si="0"/>
        <v>0</v>
      </c>
      <c r="L17" s="28">
        <f t="shared" ca="1" si="1"/>
        <v>-8</v>
      </c>
    </row>
    <row r="18" spans="1:12" x14ac:dyDescent="0.3">
      <c r="A18" s="27">
        <v>45363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8</v>
      </c>
      <c r="K18" s="28">
        <f t="shared" si="0"/>
        <v>0</v>
      </c>
      <c r="L18" s="28">
        <f t="shared" ca="1" si="1"/>
        <v>-8</v>
      </c>
    </row>
    <row r="19" spans="1:12" x14ac:dyDescent="0.3">
      <c r="A19" s="27">
        <v>45364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8</v>
      </c>
      <c r="K19" s="28">
        <f t="shared" si="0"/>
        <v>0</v>
      </c>
      <c r="L19" s="28">
        <f t="shared" ca="1" si="1"/>
        <v>-8</v>
      </c>
    </row>
    <row r="20" spans="1:12" x14ac:dyDescent="0.3">
      <c r="A20" s="27">
        <v>45365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8</v>
      </c>
      <c r="K20" s="28">
        <f t="shared" si="0"/>
        <v>0</v>
      </c>
      <c r="L20" s="28">
        <f t="shared" ca="1" si="1"/>
        <v>-8</v>
      </c>
    </row>
    <row r="21" spans="1:12" x14ac:dyDescent="0.3">
      <c r="A21" s="27">
        <v>45366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5.5</v>
      </c>
      <c r="K21" s="28">
        <f t="shared" si="0"/>
        <v>0</v>
      </c>
      <c r="L21" s="28">
        <f t="shared" ca="1" si="1"/>
        <v>-5.5</v>
      </c>
    </row>
    <row r="22" spans="1:12" x14ac:dyDescent="0.3">
      <c r="A22" s="27">
        <v>45367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45368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45369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8</v>
      </c>
      <c r="K24" s="28">
        <f t="shared" si="0"/>
        <v>0</v>
      </c>
      <c r="L24" s="28">
        <f t="shared" ca="1" si="1"/>
        <v>-8</v>
      </c>
    </row>
    <row r="25" spans="1:12" x14ac:dyDescent="0.3">
      <c r="A25" s="27">
        <v>45370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8</v>
      </c>
      <c r="K25" s="28">
        <f t="shared" si="0"/>
        <v>0</v>
      </c>
      <c r="L25" s="28">
        <f t="shared" ca="1" si="1"/>
        <v>-8</v>
      </c>
    </row>
    <row r="26" spans="1:12" x14ac:dyDescent="0.3">
      <c r="A26" s="27">
        <v>45371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8</v>
      </c>
      <c r="K26" s="28">
        <f t="shared" si="0"/>
        <v>0</v>
      </c>
      <c r="L26" s="28">
        <f t="shared" ca="1" si="1"/>
        <v>-8</v>
      </c>
    </row>
    <row r="27" spans="1:12" x14ac:dyDescent="0.3">
      <c r="A27" s="27">
        <v>45372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8</v>
      </c>
      <c r="K27" s="28">
        <f t="shared" si="0"/>
        <v>0</v>
      </c>
      <c r="L27" s="28">
        <f t="shared" ca="1" si="1"/>
        <v>-8</v>
      </c>
    </row>
    <row r="28" spans="1:12" x14ac:dyDescent="0.3">
      <c r="A28" s="27">
        <v>45373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5.5</v>
      </c>
      <c r="K28" s="28">
        <f t="shared" si="0"/>
        <v>0</v>
      </c>
      <c r="L28" s="28">
        <f t="shared" ca="1" si="1"/>
        <v>-5.5</v>
      </c>
    </row>
    <row r="29" spans="1:12" x14ac:dyDescent="0.3">
      <c r="A29" s="27">
        <v>45374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45375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45376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45377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45378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45379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45380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45381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45382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112.5</v>
      </c>
      <c r="K38" s="42">
        <f>SUM(K7:K37)</f>
        <v>0</v>
      </c>
      <c r="L38" s="42">
        <f ca="1">SUM(L7:L37)</f>
        <v>-112.5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18" priority="2">
      <formula>WEEKDAY($A7,2)&gt;5</formula>
    </cfRule>
  </conditionalFormatting>
  <dataValidations count="1">
    <dataValidation type="list" allowBlank="1" showInputMessage="1" showErrorMessage="1" sqref="G7:G37" xr:uid="{00A7EF30-18E4-4A47-8262-A9FB60B5C05C}">
      <formula1>Abwesenheitstage</formula1>
    </dataValidation>
  </dataValidations>
  <hyperlinks>
    <hyperlink ref="L44" r:id="rId1" xr:uid="{53D43604-1E07-4B97-AD7B-B02FD74AB17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607DE6-5877-49A4-9F8F-2196F176A03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AAE5B8-800B-41F6-938D-26D1CBA1A8E9}">
          <x14:formula1>
            <xm:f>Hilfstabelle!$A$2:$A$13</xm:f>
          </x14:formula1>
          <xm:sqref>L2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DA5E-D849-442A-8BA7-7CB7838390C5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4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6">_xlfn.SEQUENCE(EOMONTH(DATE(L3,L2,1),0)-DATE(L3,L2,1)+1,,DATE(L3,L2,1))</f>
        <v>45383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45384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45385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45386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45387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45388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45389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45390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45391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45392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45393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45394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45395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45396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45397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45398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45399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45400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45401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45402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45403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45404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45405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45406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45407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45408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45409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45410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45411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45412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16" priority="2">
      <formula>WEEKDAY($A7,2)&gt;5</formula>
    </cfRule>
  </conditionalFormatting>
  <dataValidations count="1">
    <dataValidation type="list" allowBlank="1" showInputMessage="1" showErrorMessage="1" sqref="G7:G37" xr:uid="{0947F2DC-2747-4E13-9E63-145680991E0A}">
      <formula1>Abwesenheitstage</formula1>
    </dataValidation>
  </dataValidations>
  <hyperlinks>
    <hyperlink ref="L44" r:id="rId1" xr:uid="{C5AD7CF1-3CDF-41D6-931C-B11562A8CA1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9C5BDB-A936-4910-A389-0AB40258356A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C52E89-077A-4A7D-AFC9-A4811A9AC96E}">
          <x14:formula1>
            <xm:f>Hilfstabelle!$A$2:$A$13</xm:f>
          </x14:formula1>
          <xm:sqref>L2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2769-8BFE-495C-B257-757D28A45C6E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5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45413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45414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45415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45416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45417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45418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45419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45420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45421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45422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45423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45424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45425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45426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45427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45428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45429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45430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45431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45432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45433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45434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45435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45436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45437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45438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45439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45440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45441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45442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45443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14" priority="2">
      <formula>WEEKDAY($A7,2)&gt;5</formula>
    </cfRule>
  </conditionalFormatting>
  <dataValidations count="1">
    <dataValidation type="list" allowBlank="1" showInputMessage="1" showErrorMessage="1" sqref="G7:G37" xr:uid="{CC7089CB-2D5C-43A0-828E-7FEFE9315A3D}">
      <formula1>Abwesenheitstage</formula1>
    </dataValidation>
  </dataValidations>
  <hyperlinks>
    <hyperlink ref="L44" r:id="rId1" xr:uid="{B0EB31E3-E856-4BB0-B182-D00FB3498DD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01EB65-6C2C-4943-9C23-1DC9AC3E6CF4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51DAD-77E7-48CE-8A45-F07972FEAFE0}">
          <x14:formula1>
            <xm:f>Hilfstabelle!$A$2:$A$13</xm:f>
          </x14:formula1>
          <xm:sqref>L2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551-2977-4187-A28F-B4BEAF234FDA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6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6">_xlfn.SEQUENCE(EOMONTH(DATE(L3,L2,1),0)-DATE(L3,L2,1)+1,,DATE(L3,L2,1))</f>
        <v>45444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45445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45446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45447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45448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45449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45450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45451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45452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45453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45454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45455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45456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45457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45458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45459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45460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45461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45462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45463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45464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45465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45466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45467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45468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45469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45470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45471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45472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45473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12" priority="2">
      <formula>WEEKDAY($A7,2)&gt;5</formula>
    </cfRule>
  </conditionalFormatting>
  <dataValidations count="1">
    <dataValidation type="list" allowBlank="1" showInputMessage="1" showErrorMessage="1" sqref="G7:G37" xr:uid="{A711C8EB-9009-4EE2-B5C5-A10B622759CD}">
      <formula1>Abwesenheitstage</formula1>
    </dataValidation>
  </dataValidations>
  <hyperlinks>
    <hyperlink ref="L44" r:id="rId1" xr:uid="{5DA9D370-ABBA-427F-AB91-9B0472D53D1D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F26F73-26EA-4C3D-8C9E-43B267EEC31C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EA562D-94A8-42F2-94AC-3268FF19D24B}">
          <x14:formula1>
            <xm:f>Hilfstabelle!$A$2:$A$13</xm:f>
          </x14:formula1>
          <xm:sqref>L2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A876-1DBC-489C-A85D-BC4EBADA3BE6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7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45474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45475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45476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45477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45478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45479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45480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45481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45482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45483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45484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45485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45486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45487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45488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45489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45490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45491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45492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45493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45494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45495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45496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45497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45498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45499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45500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45501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45502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45503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45504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10" priority="2">
      <formula>WEEKDAY($A7,2)&gt;5</formula>
    </cfRule>
  </conditionalFormatting>
  <dataValidations count="1">
    <dataValidation type="list" allowBlank="1" showInputMessage="1" showErrorMessage="1" sqref="G7:G37" xr:uid="{7ED82D1A-2554-4B42-8985-F73805BE6151}">
      <formula1>Abwesenheitstage</formula1>
    </dataValidation>
  </dataValidations>
  <hyperlinks>
    <hyperlink ref="L44" r:id="rId1" xr:uid="{42DD8401-181C-4C02-987E-7D5B2FB66673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C0FD0-DEBD-4785-94F1-0C6F272D6F1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81892-ED1D-44F8-9FF8-C38E9746C2C5}">
          <x14:formula1>
            <xm:f>Hilfstabelle!$A$2:$A$13</xm:f>
          </x14:formula1>
          <xm:sqref>L2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4807-8DC1-4CB8-AA39-774DECFE0236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8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45505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45506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45507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45508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45509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45510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45511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45512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45513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45514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45515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45516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45517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45518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45519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45520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45521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45522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45523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45524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45525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45526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45527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45528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45529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45530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45531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45532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45533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45534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45535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8" priority="2">
      <formula>WEEKDAY($A7,2)&gt;5</formula>
    </cfRule>
  </conditionalFormatting>
  <dataValidations count="1">
    <dataValidation type="list" allowBlank="1" showInputMessage="1" showErrorMessage="1" sqref="G7:G37" xr:uid="{B92734AC-2213-49E5-B24F-30B8B4CE2F64}">
      <formula1>Abwesenheitstage</formula1>
    </dataValidation>
  </dataValidations>
  <hyperlinks>
    <hyperlink ref="L44" r:id="rId1" xr:uid="{B76B5DCE-2313-4577-B0FC-2FF7224D0BC6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E3B9BE-A976-4974-901C-A8434E73F755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AA001B-6840-4290-8AF8-59D3E03919A7}">
          <x14:formula1>
            <xm:f>Hilfstabelle!$A$2:$A$13</xm:f>
          </x14:formula1>
          <xm:sqref>L2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CE39-FABA-49F8-A136-77700738B05D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9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6">_xlfn.SEQUENCE(EOMONTH(DATE(L3,L2,1),0)-DATE(L3,L2,1)+1,,DATE(L3,L2,1))</f>
        <v>45536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45537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45538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45539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45540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45541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45542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45543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45544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45545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45546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45547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45548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45549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45550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45551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45552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45553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45554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45555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45556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45557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45558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45559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45560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45561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45562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45563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45564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45565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6" priority="2">
      <formula>WEEKDAY($A7,2)&gt;5</formula>
    </cfRule>
  </conditionalFormatting>
  <dataValidations count="1">
    <dataValidation type="list" allowBlank="1" showInputMessage="1" showErrorMessage="1" sqref="G7:G37" xr:uid="{B24ADC75-9459-4256-AF95-2B08616CCA21}">
      <formula1>Abwesenheitstage</formula1>
    </dataValidation>
  </dataValidations>
  <hyperlinks>
    <hyperlink ref="L44" r:id="rId1" xr:uid="{AF1D95CE-91EA-4F7F-A7CE-14B02620D7A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7E7174-7755-408A-A775-94F7D7D2E453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C78BE-62A2-4F9B-816A-DC574B5C9561}">
          <x14:formula1>
            <xm:f>Hilfstabelle!$A$2:$A$13</xm:f>
          </x14:formula1>
          <xm:sqref>L2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48F9-42CB-491A-BC75-5F84340E13D4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10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45566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45567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45568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45569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45570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45571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45572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45573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45574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45575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45576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45577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45578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45579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45580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45581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45582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45583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45584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45585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45586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45587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45588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45589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45590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45591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45592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45593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45594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45595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45596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4" priority="2">
      <formula>WEEKDAY($A7,2)&gt;5</formula>
    </cfRule>
  </conditionalFormatting>
  <dataValidations count="1">
    <dataValidation type="list" allowBlank="1" showInputMessage="1" showErrorMessage="1" sqref="G7:G37" xr:uid="{64F4627C-3CDC-4FC0-B07E-0925079EAF57}">
      <formula1>Abwesenheitstage</formula1>
    </dataValidation>
  </dataValidations>
  <hyperlinks>
    <hyperlink ref="L44" r:id="rId1" xr:uid="{18140958-B925-4AA9-B6FD-B6D0C5417EF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B0ACD-493B-47EB-B854-7F589AB44E21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F78DB-A2BF-4070-8A38-E5E324BFFA48}">
          <x14:formula1>
            <xm:f>Hilfstabelle!$A$2:$A$13</xm:f>
          </x14:formula1>
          <xm:sqref>L2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40C6-4A81-4F8F-8BD0-8A018CE12840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11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6">_xlfn.SEQUENCE(EOMONTH(DATE(L3,L2,1),0)-DATE(L3,L2,1)+1,,DATE(L3,L2,1))</f>
        <v>45597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45598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45599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45600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45601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45602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45603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45604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45605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45606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45607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45608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45609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45610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45611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45612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45613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45614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45615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45616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45617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45618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45619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45620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45621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45622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45623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45624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45625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45626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2" priority="2">
      <formula>WEEKDAY($A7,2)&gt;5</formula>
    </cfRule>
  </conditionalFormatting>
  <dataValidations count="1">
    <dataValidation type="list" allowBlank="1" showInputMessage="1" showErrorMessage="1" sqref="G7:G37" xr:uid="{55DFA6D2-2AE5-4A9A-A6E2-337EF86E0927}">
      <formula1>Abwesenheitstage</formula1>
    </dataValidation>
  </dataValidations>
  <hyperlinks>
    <hyperlink ref="L44" r:id="rId1" xr:uid="{45C56187-9057-42CE-8C5E-79965D970F5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18D24B-4AB0-45A8-9FA4-F2EC4CCF485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26DD4-C546-46A9-A91D-12E7127CDAD4}">
          <x14:formula1>
            <xm:f>Hilfstabelle!$A$2:$A$13</xm:f>
          </x14:formula1>
          <xm:sqref>L2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827-B437-4AF6-AC42-0098C70583C7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4.4" x14ac:dyDescent="0.3"/>
  <cols>
    <col min="5" max="5" width="7.88671875" bestFit="1" customWidth="1"/>
    <col min="6" max="6" width="13.88671875" style="30" customWidth="1"/>
    <col min="7" max="7" width="11.5546875" style="30"/>
    <col min="8" max="8" width="10.33203125" style="30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12</v>
      </c>
    </row>
    <row r="3" spans="1:14" ht="15" thickBot="1" x14ac:dyDescent="0.35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2024</v>
      </c>
    </row>
    <row r="4" spans="1:14" ht="15.6" customHeight="1" thickBot="1" x14ac:dyDescent="0.7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399999999999999" customHeight="1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45627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45628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3">
      <c r="A9" s="27">
        <v>45629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3">
      <c r="A10" s="27">
        <v>45630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45631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45632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45633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45634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3">
      <c r="A15" s="27">
        <v>45635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3">
      <c r="A16" s="27">
        <v>45636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3">
      <c r="A17" s="27">
        <v>45637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3">
      <c r="A18" s="27">
        <v>45638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3">
      <c r="A19" s="27">
        <v>45639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45640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45641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3">
      <c r="A22" s="27">
        <v>45642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3">
      <c r="A23" s="27">
        <v>45643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3">
      <c r="A24" s="27">
        <v>45644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3">
      <c r="A25" s="27">
        <v>45645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3">
      <c r="A26" s="27">
        <v>45646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45647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45648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3">
      <c r="A29" s="27">
        <v>45649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3">
      <c r="A30" s="27">
        <v>45650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3">
      <c r="A31" s="27">
        <v>45651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3">
      <c r="A32" s="27">
        <v>45652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3">
      <c r="A33" s="27">
        <v>45653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45654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45655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3">
      <c r="A36" s="27">
        <v>45656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3">
      <c r="A37" s="27">
        <v>45657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6" x14ac:dyDescent="0.3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" thickBot="1" x14ac:dyDescent="0.35">
      <c r="A39" s="24"/>
      <c r="B39" s="24"/>
      <c r="C39" s="24"/>
      <c r="D39" s="24"/>
      <c r="F39" s="63"/>
      <c r="G39" s="63"/>
      <c r="H39" s="63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64" t="s">
        <v>135</v>
      </c>
      <c r="L43" s="25"/>
    </row>
    <row r="44" spans="1:12" ht="28.8" x14ac:dyDescent="0.3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C9CB65B-07B1-4A56-A93B-FD2C691FB9FB}">
      <formula1>Abwesenheitstage</formula1>
    </dataValidation>
  </dataValidations>
  <hyperlinks>
    <hyperlink ref="L44" r:id="rId1" xr:uid="{F14EA609-8B4A-4DC8-B9C8-CA1273D8D83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907FC-A4C3-4789-AF8F-DE038BBCD5C6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FA8EB-24F9-429B-909B-905827F6D708}">
          <x14:formula1>
            <xm:f>Hilfstabelle!$A$2:$A$13</xm:f>
          </x14:formula1>
          <xm:sqref>L2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4.4" x14ac:dyDescent="0.3"/>
  <sheetData>
    <row r="1" spans="1:7" x14ac:dyDescent="0.3">
      <c r="A1" s="2" t="s">
        <v>116</v>
      </c>
    </row>
    <row r="3" spans="1:7" x14ac:dyDescent="0.3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3">
      <c r="A4" t="s">
        <v>5</v>
      </c>
      <c r="C4" s="80" t="str">
        <f>Stammdaten!$B$8</f>
        <v>Vertrieb</v>
      </c>
      <c r="D4" s="80"/>
      <c r="E4" s="80"/>
    </row>
    <row r="5" spans="1:7" x14ac:dyDescent="0.3">
      <c r="A5" t="s">
        <v>4</v>
      </c>
      <c r="C5" s="80">
        <f>Stammdaten!$B$7</f>
        <v>107</v>
      </c>
      <c r="D5" s="80"/>
      <c r="E5" s="80"/>
    </row>
    <row r="6" spans="1:7" x14ac:dyDescent="0.3">
      <c r="G6" s="54"/>
    </row>
    <row r="7" spans="1:7" x14ac:dyDescent="0.3">
      <c r="A7" s="2" t="s">
        <v>6</v>
      </c>
      <c r="D7" s="9">
        <f>Stammdaten!$B$10</f>
        <v>2024</v>
      </c>
    </row>
    <row r="9" spans="1:7" x14ac:dyDescent="0.3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3">
      <c r="A10" s="9" t="s">
        <v>118</v>
      </c>
      <c r="B10" s="53"/>
      <c r="C10" s="9" cm="1">
        <f t="array" aca="1" ref="C10" ca="1">IFERROR(IF(B10&lt;&gt;"",B10,INDIRECT($A10&amp;"!J38")),"")</f>
        <v>128.5</v>
      </c>
      <c r="D10" s="9" cm="1">
        <f t="array" aca="1" ref="D10" ca="1">IFERROR(INDIRECT($A10&amp;"!K38"),"")</f>
        <v>66.75</v>
      </c>
      <c r="E10" s="9">
        <f ca="1">D10-C10</f>
        <v>-61.75</v>
      </c>
    </row>
    <row r="11" spans="1:7" x14ac:dyDescent="0.3">
      <c r="A11" s="9" t="s">
        <v>119</v>
      </c>
      <c r="B11" s="53"/>
      <c r="C11" s="9" cm="1">
        <f t="array" aca="1" ref="C11" ca="1">IFERROR(IF(B11&lt;&gt;"",B11,INDIRECT($A11&amp;"!J38")),"")</f>
        <v>158</v>
      </c>
      <c r="D11" s="9" cm="1">
        <f t="array" aca="1" ref="D11" ca="1">IFERROR(INDIRECT($A11&amp;"!K38"),"")</f>
        <v>0</v>
      </c>
      <c r="E11" s="9">
        <f t="shared" ref="E11:E21" ca="1" si="0">D11-C11</f>
        <v>-158</v>
      </c>
    </row>
    <row r="12" spans="1:7" x14ac:dyDescent="0.3">
      <c r="A12" s="9" t="s">
        <v>120</v>
      </c>
      <c r="B12" s="53"/>
      <c r="C12" s="9" cm="1">
        <f t="array" aca="1" ref="C12" ca="1">IFERROR(IF(B12&lt;&gt;"",B12,INDIRECT($A12&amp;"!J38")),"")</f>
        <v>112.5</v>
      </c>
      <c r="D12" s="9" cm="1">
        <f t="array" aca="1" ref="D12" ca="1">IFERROR(INDIRECT($A12&amp;"!K38"),"")</f>
        <v>0</v>
      </c>
      <c r="E12" s="9">
        <f t="shared" ca="1" si="0"/>
        <v>-112.5</v>
      </c>
    </row>
    <row r="13" spans="1:7" x14ac:dyDescent="0.3">
      <c r="A13" s="9" t="s">
        <v>121</v>
      </c>
      <c r="B13" s="53"/>
      <c r="C13" s="9" cm="1">
        <f t="array" aca="1" ref="C13" ca="1">IFERROR(IF(B13&lt;&gt;"",B13,INDIRECT($A13&amp;"!J38")),"")</f>
        <v>0</v>
      </c>
      <c r="D13" s="9" cm="1">
        <f t="array" aca="1" ref="D13" ca="1">IFERROR(INDIRECT($A13&amp;"!K38"),"")</f>
        <v>0</v>
      </c>
      <c r="E13" s="9">
        <f t="shared" ca="1" si="0"/>
        <v>0</v>
      </c>
    </row>
    <row r="14" spans="1:7" x14ac:dyDescent="0.3">
      <c r="A14" s="9" t="s">
        <v>122</v>
      </c>
      <c r="B14" s="53"/>
      <c r="C14" s="9" cm="1">
        <f t="array" aca="1" ref="C14" ca="1">IFERROR(IF(B14&lt;&gt;"",B14,INDIRECT($A14&amp;"!J38")),"")</f>
        <v>0</v>
      </c>
      <c r="D14" s="9" cm="1">
        <f t="array" aca="1" ref="D14" ca="1">IFERROR(INDIRECT($A14&amp;"!K38"),"")</f>
        <v>0</v>
      </c>
      <c r="E14" s="9">
        <f t="shared" ca="1" si="0"/>
        <v>0</v>
      </c>
    </row>
    <row r="15" spans="1:7" x14ac:dyDescent="0.3">
      <c r="A15" s="9" t="s">
        <v>123</v>
      </c>
      <c r="B15" s="53"/>
      <c r="C15" s="9" cm="1">
        <f t="array" aca="1" ref="C15" ca="1">IFERROR(IF(B15&lt;&gt;"",B15,INDIRECT($A15&amp;"!J38")),"")</f>
        <v>0</v>
      </c>
      <c r="D15" s="9" cm="1">
        <f t="array" aca="1" ref="D15" ca="1">IFERROR(INDIRECT($A15&amp;"!K38"),"")</f>
        <v>0</v>
      </c>
      <c r="E15" s="9">
        <f t="shared" ca="1" si="0"/>
        <v>0</v>
      </c>
    </row>
    <row r="16" spans="1:7" x14ac:dyDescent="0.3">
      <c r="A16" s="9" t="s">
        <v>124</v>
      </c>
      <c r="B16" s="53"/>
      <c r="C16" s="9" cm="1">
        <f t="array" aca="1" ref="C16" ca="1">IFERROR(IF(B16&lt;&gt;"",B16,INDIRECT($A16&amp;"!J38")),"")</f>
        <v>0</v>
      </c>
      <c r="D16" s="9" cm="1">
        <f t="array" aca="1" ref="D16" ca="1">IFERROR(INDIRECT($A16&amp;"!K38"),"")</f>
        <v>0</v>
      </c>
      <c r="E16" s="9">
        <f t="shared" ca="1" si="0"/>
        <v>0</v>
      </c>
    </row>
    <row r="17" spans="1:5" x14ac:dyDescent="0.3">
      <c r="A17" s="9" t="s">
        <v>125</v>
      </c>
      <c r="B17" s="53"/>
      <c r="C17" s="9" cm="1">
        <f t="array" aca="1" ref="C17" ca="1">IFERROR(IF(B17&lt;&gt;"",B17,INDIRECT($A17&amp;"!J38")),"")</f>
        <v>0</v>
      </c>
      <c r="D17" s="9" cm="1">
        <f t="array" aca="1" ref="D17" ca="1">IFERROR(INDIRECT($A17&amp;"!K38"),"")</f>
        <v>0</v>
      </c>
      <c r="E17" s="9">
        <f t="shared" ca="1" si="0"/>
        <v>0</v>
      </c>
    </row>
    <row r="18" spans="1:5" x14ac:dyDescent="0.3">
      <c r="A18" s="9" t="s">
        <v>126</v>
      </c>
      <c r="B18" s="53"/>
      <c r="C18" s="9" cm="1">
        <f t="array" aca="1" ref="C18" ca="1">IFERROR(IF(B18&lt;&gt;"",B18,INDIRECT($A18&amp;"!J38")),"")</f>
        <v>0</v>
      </c>
      <c r="D18" s="9" cm="1">
        <f t="array" aca="1" ref="D18" ca="1">IFERROR(INDIRECT($A18&amp;"!K38"),"")</f>
        <v>0</v>
      </c>
      <c r="E18" s="9">
        <f t="shared" ca="1" si="0"/>
        <v>0</v>
      </c>
    </row>
    <row r="19" spans="1:5" x14ac:dyDescent="0.3">
      <c r="A19" s="9" t="s">
        <v>127</v>
      </c>
      <c r="B19" s="53"/>
      <c r="C19" s="9" cm="1">
        <f t="array" aca="1" ref="C19" ca="1">IFERROR(IF(B19&lt;&gt;"",B19,INDIRECT($A19&amp;"!J38")),"")</f>
        <v>0</v>
      </c>
      <c r="D19" s="9" cm="1">
        <f t="array" aca="1" ref="D19" ca="1">IFERROR(INDIRECT($A19&amp;"!K38"),"")</f>
        <v>0</v>
      </c>
      <c r="E19" s="9">
        <f t="shared" ca="1" si="0"/>
        <v>0</v>
      </c>
    </row>
    <row r="20" spans="1:5" x14ac:dyDescent="0.3">
      <c r="A20" s="9" t="s">
        <v>128</v>
      </c>
      <c r="B20" s="53"/>
      <c r="C20" s="9" cm="1">
        <f t="array" aca="1" ref="C20" ca="1">IFERROR(IF(B20&lt;&gt;"",B20,INDIRECT($A20&amp;"!J38")),"")</f>
        <v>0</v>
      </c>
      <c r="D20" s="9" cm="1">
        <f t="array" aca="1" ref="D20" ca="1">IFERROR(INDIRECT($A20&amp;"!K38"),"")</f>
        <v>0</v>
      </c>
      <c r="E20" s="9">
        <f t="shared" ca="1" si="0"/>
        <v>0</v>
      </c>
    </row>
    <row r="21" spans="1:5" x14ac:dyDescent="0.3">
      <c r="A21" s="9" t="s">
        <v>129</v>
      </c>
      <c r="B21" s="53"/>
      <c r="C21" s="9" cm="1">
        <f t="array" aca="1" ref="C21" ca="1">IFERROR(IF(B21&lt;&gt;"",B21,INDIRECT($A21&amp;"!J38")),"")</f>
        <v>0</v>
      </c>
      <c r="D21" s="9" cm="1">
        <f t="array" aca="1" ref="D21" ca="1">IFERROR(INDIRECT($A21&amp;"!K38"),"")</f>
        <v>0</v>
      </c>
      <c r="E21" s="9">
        <f t="shared" ca="1" si="0"/>
        <v>0</v>
      </c>
    </row>
    <row r="22" spans="1:5" x14ac:dyDescent="0.3">
      <c r="A22" s="10" t="s">
        <v>130</v>
      </c>
      <c r="B22" s="9"/>
      <c r="C22" s="10">
        <f ca="1">SUM(C10:C21)</f>
        <v>399</v>
      </c>
      <c r="D22" s="10">
        <f ca="1">SUM(D10:D21)</f>
        <v>66.75</v>
      </c>
      <c r="E22" s="10">
        <f ca="1">SUM(E10:E21)</f>
        <v>-332.25</v>
      </c>
    </row>
    <row r="24" spans="1:5" x14ac:dyDescent="0.3">
      <c r="A24" t="s">
        <v>131</v>
      </c>
    </row>
    <row r="25" spans="1:5" x14ac:dyDescent="0.3">
      <c r="A25" t="s">
        <v>132</v>
      </c>
      <c r="E25">
        <f ca="1">$E$22</f>
        <v>-332.25</v>
      </c>
    </row>
    <row r="26" spans="1:5" ht="15" thickBot="1" x14ac:dyDescent="0.35">
      <c r="A26" t="s">
        <v>133</v>
      </c>
      <c r="E26" s="51">
        <f>Stammdaten!$B$18</f>
        <v>5</v>
      </c>
    </row>
    <row r="27" spans="1:5" x14ac:dyDescent="0.3">
      <c r="A27" t="s">
        <v>134</v>
      </c>
      <c r="E27" s="41">
        <f ca="1">SUM(E25,E26)</f>
        <v>-327.25</v>
      </c>
    </row>
    <row r="32" spans="1:5" x14ac:dyDescent="0.3">
      <c r="A32" s="52"/>
      <c r="B32" s="52"/>
      <c r="C32" s="52"/>
      <c r="D32" s="52"/>
    </row>
    <row r="33" spans="1:6" x14ac:dyDescent="0.3">
      <c r="A33" s="2" t="s">
        <v>53</v>
      </c>
    </row>
    <row r="36" spans="1:6" x14ac:dyDescent="0.3">
      <c r="F36" s="54" t="s">
        <v>17</v>
      </c>
    </row>
    <row r="37" spans="1:6" x14ac:dyDescent="0.3">
      <c r="A37" s="52"/>
      <c r="B37" s="52"/>
      <c r="C37" s="52"/>
      <c r="D37" s="52"/>
    </row>
    <row r="38" spans="1:6" x14ac:dyDescent="0.3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4.4" x14ac:dyDescent="0.3"/>
  <cols>
    <col min="1" max="1" width="27.6640625" bestFit="1" customWidth="1"/>
    <col min="2" max="2" width="18.5546875" bestFit="1" customWidth="1"/>
    <col min="4" max="4" width="11.5546875" style="37"/>
    <col min="5" max="5" width="12.88671875" customWidth="1"/>
    <col min="10" max="10" width="8.6640625" bestFit="1" customWidth="1"/>
    <col min="11" max="11" width="7.109375" bestFit="1" customWidth="1"/>
    <col min="12" max="12" width="13.109375" customWidth="1"/>
    <col min="13" max="13" width="13.44140625" bestFit="1" customWidth="1"/>
    <col min="15" max="15" width="10" bestFit="1" customWidth="1"/>
    <col min="18" max="18" width="8.6640625" bestFit="1" customWidth="1"/>
  </cols>
  <sheetData>
    <row r="1" spans="1:20" x14ac:dyDescent="0.3">
      <c r="C1" s="2" t="s">
        <v>84</v>
      </c>
    </row>
    <row r="2" spans="1:20" x14ac:dyDescent="0.3">
      <c r="A2" s="7" t="s">
        <v>21</v>
      </c>
    </row>
    <row r="3" spans="1:20" x14ac:dyDescent="0.3">
      <c r="A3" s="7">
        <f>Stammdaten!B10</f>
        <v>2024</v>
      </c>
    </row>
    <row r="4" spans="1:20" ht="28.8" x14ac:dyDescent="0.3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3">
      <c r="A5" s="10" t="s">
        <v>58</v>
      </c>
      <c r="B5" s="9" t="s">
        <v>66</v>
      </c>
      <c r="C5" s="31">
        <f>(DATE(Stammdaten!B10,1,1))</f>
        <v>45292</v>
      </c>
      <c r="D5" s="49">
        <f>C5</f>
        <v>45292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3">
      <c r="A6" s="10" t="s">
        <v>75</v>
      </c>
      <c r="B6" s="9" t="s">
        <v>66</v>
      </c>
      <c r="C6" s="31">
        <f>(DATE(Stammdaten!B10,1,6))</f>
        <v>45297</v>
      </c>
      <c r="D6" s="49">
        <f>C6</f>
        <v>45297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3">
      <c r="A7" s="10" t="s">
        <v>76</v>
      </c>
      <c r="B7" s="9" t="s">
        <v>66</v>
      </c>
      <c r="C7" s="31">
        <f>(DATE(Stammdaten!B10,3,8))</f>
        <v>45359</v>
      </c>
      <c r="D7" s="49">
        <f t="shared" ref="D7:D24" si="0">C7</f>
        <v>45359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3">
      <c r="A8" s="10" t="s">
        <v>59</v>
      </c>
      <c r="B8" s="9" t="s">
        <v>66</v>
      </c>
      <c r="C8" s="31">
        <f>(DATE(Stammdaten!B10,5,1))</f>
        <v>45413</v>
      </c>
      <c r="D8" s="49">
        <f t="shared" si="0"/>
        <v>45413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3">
      <c r="A9" s="10" t="s">
        <v>77</v>
      </c>
      <c r="B9" s="9" t="s">
        <v>66</v>
      </c>
      <c r="C9" s="31">
        <f>(DATE(Stammdaten!B10,8,8))</f>
        <v>45512</v>
      </c>
      <c r="D9" s="49">
        <f>C9</f>
        <v>45512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3">
      <c r="A10" s="10" t="s">
        <v>78</v>
      </c>
      <c r="B10" s="9" t="s">
        <v>66</v>
      </c>
      <c r="C10" s="31">
        <f>(DATE(Stammdaten!B10,8,15))</f>
        <v>45519</v>
      </c>
      <c r="D10" s="49">
        <f t="shared" si="0"/>
        <v>45519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3">
      <c r="A11" s="10" t="s">
        <v>79</v>
      </c>
      <c r="B11" s="9" t="s">
        <v>66</v>
      </c>
      <c r="C11" s="31">
        <f>(DATE(Stammdaten!B10,9,20))</f>
        <v>45555</v>
      </c>
      <c r="D11" s="49">
        <f t="shared" si="0"/>
        <v>45555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3">
      <c r="A12" s="10" t="s">
        <v>60</v>
      </c>
      <c r="B12" s="9" t="s">
        <v>66</v>
      </c>
      <c r="C12" s="31">
        <f>(DATE(Stammdaten!B10,10,3))</f>
        <v>45568</v>
      </c>
      <c r="D12" s="49">
        <f t="shared" si="0"/>
        <v>45568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3">
      <c r="A13" s="10" t="s">
        <v>80</v>
      </c>
      <c r="B13" s="9" t="s">
        <v>66</v>
      </c>
      <c r="C13" s="31">
        <f>(DATE(Stammdaten!B10,10,31))</f>
        <v>45596</v>
      </c>
      <c r="D13" s="49">
        <f t="shared" si="0"/>
        <v>45596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3">
      <c r="A14" s="10" t="s">
        <v>81</v>
      </c>
      <c r="B14" s="9" t="s">
        <v>66</v>
      </c>
      <c r="C14" s="31">
        <f>(DATE(Stammdaten!B10,11,1))</f>
        <v>45597</v>
      </c>
      <c r="D14" s="49">
        <f t="shared" si="0"/>
        <v>45597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3">
      <c r="A15" s="10" t="s">
        <v>61</v>
      </c>
      <c r="B15" s="9" t="s">
        <v>66</v>
      </c>
      <c r="C15" s="31">
        <f>(DATE(Stammdaten!B10,12,25))</f>
        <v>45651</v>
      </c>
      <c r="D15" s="49">
        <f t="shared" si="0"/>
        <v>45651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3">
      <c r="A16" s="10" t="s">
        <v>62</v>
      </c>
      <c r="B16" s="9" t="s">
        <v>66</v>
      </c>
      <c r="C16" s="31">
        <f>(DATE(Stammdaten!B10,12,26))</f>
        <v>45652</v>
      </c>
      <c r="D16" s="49">
        <f t="shared" si="0"/>
        <v>45652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3">
      <c r="A17" s="10" t="s">
        <v>82</v>
      </c>
      <c r="B17" s="9" t="s">
        <v>67</v>
      </c>
      <c r="C17" s="31">
        <f>DOLLAR((DAY(MINUTE(Stammdaten!B10/38)/2+55)&amp;".4."&amp;Stammdaten!B10)/7,)*7-6</f>
        <v>45382</v>
      </c>
      <c r="D17" s="49">
        <f t="shared" si="0"/>
        <v>45382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3">
      <c r="A18" s="10" t="s">
        <v>63</v>
      </c>
      <c r="B18" s="9" t="s">
        <v>68</v>
      </c>
      <c r="C18" s="31">
        <f>(DOLLAR((DAY(MINUTE(Stammdaten!B10/38)/2+55)&amp;".4."&amp;Stammdaten!B10)/7,)*7-6)-2</f>
        <v>45380</v>
      </c>
      <c r="D18" s="49">
        <f t="shared" si="0"/>
        <v>45380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3">
      <c r="A19" s="10" t="s">
        <v>115</v>
      </c>
      <c r="B19" s="9" t="s">
        <v>69</v>
      </c>
      <c r="C19" s="31">
        <f>(DOLLAR((DAY(MINUTE(Stammdaten!B10/38)/2+55)&amp;".4."&amp;Stammdaten!B10)/7,)*7-6)+1</f>
        <v>45383</v>
      </c>
      <c r="D19" s="49">
        <f t="shared" si="0"/>
        <v>45383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3">
      <c r="A20" s="10" t="s">
        <v>64</v>
      </c>
      <c r="B20" s="9" t="s">
        <v>70</v>
      </c>
      <c r="C20" s="31">
        <f>(DOLLAR((DAY(MINUTE(Stammdaten!B10/38)/2+55)&amp;".4."&amp;Stammdaten!B10)/7,)*7-6)+39</f>
        <v>45421</v>
      </c>
      <c r="D20" s="49">
        <f t="shared" si="0"/>
        <v>45421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3">
      <c r="A21" s="10" t="s">
        <v>83</v>
      </c>
      <c r="B21" s="9" t="s">
        <v>71</v>
      </c>
      <c r="C21" s="31">
        <f>(DOLLAR((DAY(MINUTE(Stammdaten!B10/38)/2+55)&amp;".4."&amp;Stammdaten!B10)/7,)*7-6)+49</f>
        <v>45431</v>
      </c>
      <c r="D21" s="49">
        <f t="shared" si="0"/>
        <v>45431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3">
      <c r="A22" s="10" t="s">
        <v>65</v>
      </c>
      <c r="B22" s="9" t="s">
        <v>72</v>
      </c>
      <c r="C22" s="31">
        <f>(DOLLAR((DAY(MINUTE(Stammdaten!B10/38)/2+55)&amp;".4."&amp;Stammdaten!B10)/7,)*7-6)+50</f>
        <v>45432</v>
      </c>
      <c r="D22" s="49">
        <f t="shared" si="0"/>
        <v>45432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3">
      <c r="A23" s="10" t="s">
        <v>85</v>
      </c>
      <c r="B23" s="9" t="s">
        <v>73</v>
      </c>
      <c r="C23" s="31">
        <f>(DOLLAR((DAY(MINUTE(Stammdaten!B10/38)/2+55)&amp;".4."&amp;Stammdaten!B10)/7,)*7-6)+60</f>
        <v>45442</v>
      </c>
      <c r="D23" s="49">
        <f t="shared" si="0"/>
        <v>45442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3">
      <c r="A24" s="10" t="s">
        <v>86</v>
      </c>
      <c r="B24" s="9" t="s">
        <v>74</v>
      </c>
      <c r="C24" s="31">
        <f>MROUND(DATE(Stammdaten!B10,11,22),7)-3</f>
        <v>45616</v>
      </c>
      <c r="D24" s="49">
        <f t="shared" si="0"/>
        <v>45616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3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3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3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3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3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3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3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3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3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3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3">
      <c r="A38" s="7"/>
    </row>
    <row r="39" spans="1:9" x14ac:dyDescent="0.3">
      <c r="A39" s="7"/>
    </row>
    <row r="40" spans="1:9" x14ac:dyDescent="0.3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4.4" x14ac:dyDescent="0.3"/>
  <cols>
    <col min="2" max="2" width="14.33203125" bestFit="1" customWidth="1"/>
  </cols>
  <sheetData>
    <row r="1" spans="1:3" x14ac:dyDescent="0.3">
      <c r="A1" s="2" t="s">
        <v>47</v>
      </c>
    </row>
    <row r="3" spans="1:3" x14ac:dyDescent="0.3">
      <c r="A3" s="2" t="s">
        <v>48</v>
      </c>
      <c r="B3" s="2" t="s">
        <v>49</v>
      </c>
      <c r="C3" s="2" t="s">
        <v>50</v>
      </c>
    </row>
    <row r="4" spans="1:3" x14ac:dyDescent="0.3">
      <c r="A4" s="19">
        <v>7</v>
      </c>
      <c r="B4" s="19">
        <v>35</v>
      </c>
      <c r="C4">
        <v>7.58</v>
      </c>
    </row>
    <row r="7" spans="1:3" x14ac:dyDescent="0.3">
      <c r="A7" s="12" t="s">
        <v>51</v>
      </c>
      <c r="B7" s="13" t="s">
        <v>52</v>
      </c>
    </row>
    <row r="8" spans="1:3" x14ac:dyDescent="0.3">
      <c r="A8" s="14">
        <v>5</v>
      </c>
      <c r="B8" s="15">
        <v>0.08</v>
      </c>
    </row>
    <row r="9" spans="1:3" x14ac:dyDescent="0.3">
      <c r="A9" s="16">
        <v>10</v>
      </c>
      <c r="B9" s="17">
        <v>0.17</v>
      </c>
    </row>
    <row r="10" spans="1:3" x14ac:dyDescent="0.3">
      <c r="A10" s="16">
        <v>15</v>
      </c>
      <c r="B10" s="17">
        <v>0.25</v>
      </c>
    </row>
    <row r="11" spans="1:3" x14ac:dyDescent="0.3">
      <c r="A11" s="16">
        <v>20</v>
      </c>
      <c r="B11" s="17">
        <v>0.33</v>
      </c>
    </row>
    <row r="12" spans="1:3" x14ac:dyDescent="0.3">
      <c r="A12" s="16">
        <v>25</v>
      </c>
      <c r="B12" s="17">
        <v>0.42</v>
      </c>
    </row>
    <row r="13" spans="1:3" x14ac:dyDescent="0.3">
      <c r="A13" s="16">
        <v>30</v>
      </c>
      <c r="B13" s="20">
        <v>0.5</v>
      </c>
    </row>
    <row r="14" spans="1:3" x14ac:dyDescent="0.3">
      <c r="A14" s="16">
        <v>35</v>
      </c>
      <c r="B14" s="17">
        <v>0.57999999999999996</v>
      </c>
    </row>
    <row r="15" spans="1:3" x14ac:dyDescent="0.3">
      <c r="A15" s="16">
        <v>40</v>
      </c>
      <c r="B15" s="17">
        <v>0.67</v>
      </c>
    </row>
    <row r="16" spans="1:3" x14ac:dyDescent="0.3">
      <c r="A16" s="16">
        <v>45</v>
      </c>
      <c r="B16" s="17">
        <v>0.75</v>
      </c>
    </row>
    <row r="17" spans="1:2" x14ac:dyDescent="0.3">
      <c r="A17" s="16">
        <v>50</v>
      </c>
      <c r="B17" s="17">
        <v>0.83</v>
      </c>
    </row>
    <row r="18" spans="1:2" x14ac:dyDescent="0.3">
      <c r="A18" s="16">
        <v>55</v>
      </c>
      <c r="B18" s="17">
        <v>0.92</v>
      </c>
    </row>
    <row r="19" spans="1:2" x14ac:dyDescent="0.3">
      <c r="A19" s="18">
        <v>60</v>
      </c>
      <c r="B19" s="21">
        <v>1</v>
      </c>
    </row>
    <row r="24" spans="1:2" x14ac:dyDescent="0.3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4.4" x14ac:dyDescent="0.3"/>
  <cols>
    <col min="3" max="3" width="18" style="59" customWidth="1"/>
  </cols>
  <sheetData>
    <row r="1" spans="1:5" x14ac:dyDescent="0.3">
      <c r="A1" s="10" t="s">
        <v>34</v>
      </c>
      <c r="C1" s="56" t="s">
        <v>35</v>
      </c>
      <c r="E1" s="10" t="s">
        <v>41</v>
      </c>
    </row>
    <row r="2" spans="1:5" x14ac:dyDescent="0.3">
      <c r="A2" s="9">
        <v>1</v>
      </c>
      <c r="C2" s="57"/>
      <c r="E2" s="9"/>
    </row>
    <row r="3" spans="1:5" x14ac:dyDescent="0.3">
      <c r="A3" s="9">
        <v>2</v>
      </c>
      <c r="C3" s="57" t="s">
        <v>36</v>
      </c>
      <c r="E3" s="9" t="s">
        <v>42</v>
      </c>
    </row>
    <row r="4" spans="1:5" x14ac:dyDescent="0.3">
      <c r="A4" s="9">
        <v>3</v>
      </c>
      <c r="C4" s="57" t="s">
        <v>37</v>
      </c>
      <c r="E4" s="9" t="s">
        <v>43</v>
      </c>
    </row>
    <row r="5" spans="1:5" x14ac:dyDescent="0.3">
      <c r="A5" s="9">
        <v>4</v>
      </c>
      <c r="C5" s="57" t="s">
        <v>38</v>
      </c>
    </row>
    <row r="6" spans="1:5" x14ac:dyDescent="0.3">
      <c r="A6" s="9">
        <v>5</v>
      </c>
      <c r="C6" s="57" t="s">
        <v>39</v>
      </c>
    </row>
    <row r="7" spans="1:5" x14ac:dyDescent="0.3">
      <c r="A7" s="9">
        <v>6</v>
      </c>
      <c r="C7" s="58" t="s">
        <v>40</v>
      </c>
    </row>
    <row r="8" spans="1:5" x14ac:dyDescent="0.3">
      <c r="A8" s="9">
        <v>7</v>
      </c>
    </row>
    <row r="9" spans="1:5" x14ac:dyDescent="0.3">
      <c r="A9" s="9">
        <v>8</v>
      </c>
    </row>
    <row r="10" spans="1:5" x14ac:dyDescent="0.3">
      <c r="A10" s="9">
        <v>9</v>
      </c>
    </row>
    <row r="11" spans="1:5" x14ac:dyDescent="0.3">
      <c r="A11" s="9">
        <v>10</v>
      </c>
    </row>
    <row r="12" spans="1:5" x14ac:dyDescent="0.3">
      <c r="A12" s="9">
        <v>11</v>
      </c>
    </row>
    <row r="13" spans="1:5" x14ac:dyDescent="0.3">
      <c r="A13" s="9">
        <v>12</v>
      </c>
    </row>
    <row r="18" spans="1:1" x14ac:dyDescent="0.3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Stammdaten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Lennard Buskotte | AZS System AG</cp:lastModifiedBy>
  <cp:lastPrinted>2024-03-22T10:53:06Z</cp:lastPrinted>
  <dcterms:created xsi:type="dcterms:W3CDTF">2024-03-15T11:25:04Z</dcterms:created>
  <dcterms:modified xsi:type="dcterms:W3CDTF">2024-03-22T13:44:47Z</dcterms:modified>
</cp:coreProperties>
</file>